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人工代計算" sheetId="1" state="visible" r:id="rId1"/>
    <sheet xmlns:r="http://schemas.openxmlformats.org/officeDocument/2006/relationships" name="設定" sheetId="2" state="visible" r:id="rId2"/>
    <sheet xmlns:r="http://schemas.openxmlformats.org/officeDocument/2006/relationships" name="使い方" sheetId="3" state="visible" r:id="rId3"/>
  </sheets>
  <definedNames>
    <definedName name="_xlnm.Print_Area" localSheetId="0">'人工代計算'!$A$1:$J$27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name val="游ゴシック"/>
      <b val="1"/>
      <color rgb="002F0C86"/>
      <sz val="18"/>
    </font>
    <font>
      <name val="游ゴシック"/>
      <color rgb="00555555"/>
      <sz val="10"/>
    </font>
    <font>
      <name val="游ゴシック"/>
      <color rgb="00999999"/>
      <sz val="9"/>
    </font>
    <font>
      <name val="游ゴシック"/>
      <b val="1"/>
      <color rgb="00FFFFFF"/>
      <sz val="10"/>
    </font>
    <font>
      <name val="游ゴシック"/>
      <sz val="10"/>
    </font>
    <font>
      <name val="游ゴシック"/>
      <b val="1"/>
      <color rgb="002F0C86"/>
      <sz val="10"/>
    </font>
    <font>
      <name val="游ゴシック"/>
      <sz val="11"/>
    </font>
    <font>
      <name val="游ゴシック"/>
      <b val="1"/>
      <sz val="12"/>
    </font>
    <font>
      <name val="游ゴシック"/>
      <color rgb="00777777"/>
      <sz val="9"/>
    </font>
    <font>
      <name val="游ゴシック"/>
      <b val="1"/>
      <color rgb="002F0C86"/>
      <sz val="14"/>
    </font>
    <font>
      <name val="游ゴシック"/>
      <b val="1"/>
      <color rgb="002F0C86"/>
      <sz val="11"/>
    </font>
  </fonts>
  <fills count="6">
    <fill>
      <patternFill/>
    </fill>
    <fill>
      <patternFill patternType="gray125"/>
    </fill>
    <fill>
      <patternFill patternType="solid">
        <fgColor rgb="FF540FE9"/>
      </patternFill>
    </fill>
    <fill>
      <patternFill patternType="solid">
        <fgColor rgb="FFFFF9E3"/>
      </patternFill>
    </fill>
    <fill>
      <patternFill patternType="solid">
        <fgColor rgb="FFEDE7FB"/>
      </patternFill>
    </fill>
    <fill>
      <patternFill patternType="solid">
        <fgColor rgb="FF2F0C86"/>
      </patternFill>
    </fill>
  </fills>
  <borders count="2">
    <border>
      <left/>
      <right/>
      <top/>
      <bottom/>
      <diagonal/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3" fontId="5" fillId="3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3" fontId="5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right" vertical="center"/>
    </xf>
    <xf numFmtId="3" fontId="4" fillId="5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/>
    </xf>
    <xf numFmtId="3" fontId="7" fillId="0" borderId="1" applyAlignment="1" pivotButton="0" quotePrefix="0" xfId="0">
      <alignment horizontal="right" vertical="center"/>
    </xf>
    <xf numFmtId="3" fontId="8" fillId="4" borderId="1" applyAlignment="1" pivotButton="0" quotePrefix="0" xfId="0">
      <alignment horizontal="right" vertical="center"/>
    </xf>
    <xf numFmtId="0" fontId="6" fillId="0" borderId="1" pivotButton="0" quotePrefix="0" xfId="0"/>
    <xf numFmtId="0" fontId="7" fillId="3" borderId="1" pivotButton="0" quotePrefix="0" xfId="0"/>
    <xf numFmtId="164" fontId="7" fillId="3" borderId="1" applyAlignment="1" pivotButton="0" quotePrefix="0" xfId="0">
      <alignment horizontal="right" vertical="center"/>
    </xf>
    <xf numFmtId="0" fontId="9" fillId="0" borderId="0" pivotButton="0" quotePrefix="0" xfId="0"/>
    <xf numFmtId="0" fontId="10" fillId="0" borderId="0" pivotButton="0" quotePrefix="0" xfId="0"/>
    <xf numFmtId="0" fontId="5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22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22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I2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7" customWidth="1" min="2" max="2"/>
    <col width="7" customWidth="1" min="3" max="3"/>
    <col width="7" customWidth="1" min="4" max="4"/>
    <col width="9" customWidth="1" min="5" max="5"/>
    <col width="13" customWidth="1" min="6" max="6"/>
    <col width="13" customWidth="1" min="7" max="7"/>
    <col width="12" customWidth="1" min="8" max="8"/>
    <col width="14" customWidth="1" min="9" max="9"/>
  </cols>
  <sheetData>
    <row r="1">
      <c r="A1" s="1" t="inlineStr">
        <is>
          <t>人工代計算シート</t>
        </is>
      </c>
    </row>
    <row r="2">
      <c r="A2" s="2" t="inlineStr">
        <is>
          <t>黄色いセルだけ入力してください。職種・常用単価・人数・日数を入れると、法定福利費・現場経費込みの請求額まで自動計算されます。</t>
        </is>
      </c>
    </row>
    <row r="3">
      <c r="A3" s="3" t="inlineStr">
        <is>
          <t>※法定福利費率・現場経費率・消費税率は「設定」シートで変更できます</t>
        </is>
      </c>
    </row>
    <row r="5">
      <c r="A5" s="4" t="inlineStr">
        <is>
          <t>職種</t>
        </is>
      </c>
      <c r="B5" s="4" t="inlineStr">
        <is>
          <t>常用単価（円/人工）</t>
        </is>
      </c>
      <c r="C5" s="4" t="inlineStr">
        <is>
          <t>人数</t>
        </is>
      </c>
      <c r="D5" s="4" t="inlineStr">
        <is>
          <t>日数</t>
        </is>
      </c>
      <c r="E5" s="4" t="inlineStr">
        <is>
          <t>人工数</t>
        </is>
      </c>
      <c r="F5" s="4" t="inlineStr">
        <is>
          <t>労務費</t>
        </is>
      </c>
      <c r="G5" s="4" t="inlineStr">
        <is>
          <t>法定福利費</t>
        </is>
      </c>
      <c r="H5" s="4" t="inlineStr">
        <is>
          <t>現場経費</t>
        </is>
      </c>
      <c r="I5" s="4" t="inlineStr">
        <is>
          <t>請求額（税抜）</t>
        </is>
      </c>
    </row>
    <row r="6">
      <c r="A6" s="5" t="inlineStr">
        <is>
          <t>普通作業員</t>
        </is>
      </c>
      <c r="B6" s="6" t="n">
        <v>24000</v>
      </c>
      <c r="C6" s="7" t="n">
        <v>2</v>
      </c>
      <c r="D6" s="7" t="n">
        <v>10</v>
      </c>
      <c r="E6" s="8">
        <f>IF(OR(C6="",D6=""),"",C6*D6)</f>
        <v/>
      </c>
      <c r="F6" s="9">
        <f>IF(OR(B6="",E6=""),"",B6*E6)</f>
        <v/>
      </c>
      <c r="G6" s="9">
        <f>IF(F6="","",ROUND(F6*設定!$B$5,0))</f>
        <v/>
      </c>
      <c r="H6" s="9">
        <f>IF(F6="","",ROUND(F6*設定!$B$6,0))</f>
        <v/>
      </c>
      <c r="I6" s="9">
        <f>IF(F6="","",F6+G6+H6)</f>
        <v/>
      </c>
    </row>
    <row r="7">
      <c r="A7" s="5" t="n"/>
      <c r="B7" s="6" t="n"/>
      <c r="C7" s="7" t="n"/>
      <c r="D7" s="7" t="n"/>
      <c r="E7" s="8">
        <f>IF(OR(C7="",D7=""),"",C7*D7)</f>
        <v/>
      </c>
      <c r="F7" s="9">
        <f>IF(OR(B7="",E7=""),"",B7*E7)</f>
        <v/>
      </c>
      <c r="G7" s="9">
        <f>IF(F7="","",ROUND(F7*設定!$B$5,0))</f>
        <v/>
      </c>
      <c r="H7" s="9">
        <f>IF(F7="","",ROUND(F7*設定!$B$6,0))</f>
        <v/>
      </c>
      <c r="I7" s="9">
        <f>IF(F7="","",F7+G7+H7)</f>
        <v/>
      </c>
    </row>
    <row r="8">
      <c r="A8" s="5" t="n"/>
      <c r="B8" s="6" t="n"/>
      <c r="C8" s="7" t="n"/>
      <c r="D8" s="7" t="n"/>
      <c r="E8" s="8">
        <f>IF(OR(C8="",D8=""),"",C8*D8)</f>
        <v/>
      </c>
      <c r="F8" s="9">
        <f>IF(OR(B8="",E8=""),"",B8*E8)</f>
        <v/>
      </c>
      <c r="G8" s="9">
        <f>IF(F8="","",ROUND(F8*設定!$B$5,0))</f>
        <v/>
      </c>
      <c r="H8" s="9">
        <f>IF(F8="","",ROUND(F8*設定!$B$6,0))</f>
        <v/>
      </c>
      <c r="I8" s="9">
        <f>IF(F8="","",F8+G8+H8)</f>
        <v/>
      </c>
    </row>
    <row r="9">
      <c r="A9" s="5" t="n"/>
      <c r="B9" s="6" t="n"/>
      <c r="C9" s="7" t="n"/>
      <c r="D9" s="7" t="n"/>
      <c r="E9" s="8">
        <f>IF(OR(C9="",D9=""),"",C9*D9)</f>
        <v/>
      </c>
      <c r="F9" s="9">
        <f>IF(OR(B9="",E9=""),"",B9*E9)</f>
        <v/>
      </c>
      <c r="G9" s="9">
        <f>IF(F9="","",ROUND(F9*設定!$B$5,0))</f>
        <v/>
      </c>
      <c r="H9" s="9">
        <f>IF(F9="","",ROUND(F9*設定!$B$6,0))</f>
        <v/>
      </c>
      <c r="I9" s="9">
        <f>IF(F9="","",F9+G9+H9)</f>
        <v/>
      </c>
    </row>
    <row r="10">
      <c r="A10" s="5" t="n"/>
      <c r="B10" s="6" t="n"/>
      <c r="C10" s="7" t="n"/>
      <c r="D10" s="7" t="n"/>
      <c r="E10" s="8">
        <f>IF(OR(C10="",D10=""),"",C10*D10)</f>
        <v/>
      </c>
      <c r="F10" s="9">
        <f>IF(OR(B10="",E10=""),"",B10*E10)</f>
        <v/>
      </c>
      <c r="G10" s="9">
        <f>IF(F10="","",ROUND(F10*設定!$B$5,0))</f>
        <v/>
      </c>
      <c r="H10" s="9">
        <f>IF(F10="","",ROUND(F10*設定!$B$6,0))</f>
        <v/>
      </c>
      <c r="I10" s="9">
        <f>IF(F10="","",F10+G10+H10)</f>
        <v/>
      </c>
    </row>
    <row r="11">
      <c r="A11" s="5" t="n"/>
      <c r="B11" s="6" t="n"/>
      <c r="C11" s="7" t="n"/>
      <c r="D11" s="7" t="n"/>
      <c r="E11" s="8">
        <f>IF(OR(C11="",D11=""),"",C11*D11)</f>
        <v/>
      </c>
      <c r="F11" s="9">
        <f>IF(OR(B11="",E11=""),"",B11*E11)</f>
        <v/>
      </c>
      <c r="G11" s="9">
        <f>IF(F11="","",ROUND(F11*設定!$B$5,0))</f>
        <v/>
      </c>
      <c r="H11" s="9">
        <f>IF(F11="","",ROUND(F11*設定!$B$6,0))</f>
        <v/>
      </c>
      <c r="I11" s="9">
        <f>IF(F11="","",F11+G11+H11)</f>
        <v/>
      </c>
    </row>
    <row r="12">
      <c r="A12" s="5" t="n"/>
      <c r="B12" s="6" t="n"/>
      <c r="C12" s="7" t="n"/>
      <c r="D12" s="7" t="n"/>
      <c r="E12" s="8">
        <f>IF(OR(C12="",D12=""),"",C12*D12)</f>
        <v/>
      </c>
      <c r="F12" s="9">
        <f>IF(OR(B12="",E12=""),"",B12*E12)</f>
        <v/>
      </c>
      <c r="G12" s="9">
        <f>IF(F12="","",ROUND(F12*設定!$B$5,0))</f>
        <v/>
      </c>
      <c r="H12" s="9">
        <f>IF(F12="","",ROUND(F12*設定!$B$6,0))</f>
        <v/>
      </c>
      <c r="I12" s="9">
        <f>IF(F12="","",F12+G12+H12)</f>
        <v/>
      </c>
    </row>
    <row r="13">
      <c r="A13" s="5" t="n"/>
      <c r="B13" s="6" t="n"/>
      <c r="C13" s="7" t="n"/>
      <c r="D13" s="7" t="n"/>
      <c r="E13" s="8">
        <f>IF(OR(C13="",D13=""),"",C13*D13)</f>
        <v/>
      </c>
      <c r="F13" s="9">
        <f>IF(OR(B13="",E13=""),"",B13*E13)</f>
        <v/>
      </c>
      <c r="G13" s="9">
        <f>IF(F13="","",ROUND(F13*設定!$B$5,0))</f>
        <v/>
      </c>
      <c r="H13" s="9">
        <f>IF(F13="","",ROUND(F13*設定!$B$6,0))</f>
        <v/>
      </c>
      <c r="I13" s="9">
        <f>IF(F13="","",F13+G13+H13)</f>
        <v/>
      </c>
    </row>
    <row r="14">
      <c r="A14" s="5" t="n"/>
      <c r="B14" s="6" t="n"/>
      <c r="C14" s="7" t="n"/>
      <c r="D14" s="7" t="n"/>
      <c r="E14" s="8">
        <f>IF(OR(C14="",D14=""),"",C14*D14)</f>
        <v/>
      </c>
      <c r="F14" s="9">
        <f>IF(OR(B14="",E14=""),"",B14*E14)</f>
        <v/>
      </c>
      <c r="G14" s="9">
        <f>IF(F14="","",ROUND(F14*設定!$B$5,0))</f>
        <v/>
      </c>
      <c r="H14" s="9">
        <f>IF(F14="","",ROUND(F14*設定!$B$6,0))</f>
        <v/>
      </c>
      <c r="I14" s="9">
        <f>IF(F14="","",F14+G14+H14)</f>
        <v/>
      </c>
    </row>
    <row r="15">
      <c r="A15" s="5" t="n"/>
      <c r="B15" s="6" t="n"/>
      <c r="C15" s="7" t="n"/>
      <c r="D15" s="7" t="n"/>
      <c r="E15" s="8">
        <f>IF(OR(C15="",D15=""),"",C15*D15)</f>
        <v/>
      </c>
      <c r="F15" s="9">
        <f>IF(OR(B15="",E15=""),"",B15*E15)</f>
        <v/>
      </c>
      <c r="G15" s="9">
        <f>IF(F15="","",ROUND(F15*設定!$B$5,0))</f>
        <v/>
      </c>
      <c r="H15" s="9">
        <f>IF(F15="","",ROUND(F15*設定!$B$6,0))</f>
        <v/>
      </c>
      <c r="I15" s="9">
        <f>IF(F15="","",F15+G15+H15)</f>
        <v/>
      </c>
    </row>
    <row r="16">
      <c r="A16" s="10" t="inlineStr">
        <is>
          <t>合計</t>
        </is>
      </c>
      <c r="B16" s="11" t="n"/>
      <c r="C16" s="11" t="n"/>
      <c r="D16" s="11" t="n"/>
      <c r="E16" s="12">
        <f>SUM(E6:E15)</f>
        <v/>
      </c>
      <c r="F16" s="12">
        <f>SUM(F6:F15)</f>
        <v/>
      </c>
      <c r="G16" s="12">
        <f>SUM(G6:G15)</f>
        <v/>
      </c>
      <c r="H16" s="12">
        <f>SUM(H6:H15)</f>
        <v/>
      </c>
      <c r="I16" s="12">
        <f>SUM(I6:I15)</f>
        <v/>
      </c>
    </row>
    <row r="18">
      <c r="G18" s="13" t="inlineStr">
        <is>
          <t>小計（税抜）</t>
        </is>
      </c>
      <c r="I18" s="14">
        <f>I16</f>
        <v/>
      </c>
    </row>
    <row r="19">
      <c r="G19" s="13" t="inlineStr">
        <is>
          <t>消費税</t>
        </is>
      </c>
      <c r="I19" s="14">
        <f>ROUNDDOWN(I18*設定!$B$7,0)</f>
        <v/>
      </c>
    </row>
    <row r="20">
      <c r="G20" s="13" t="inlineStr">
        <is>
          <t>請求額（税込）</t>
        </is>
      </c>
      <c r="I20" s="15">
        <f>I18+I19</f>
        <v/>
      </c>
    </row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B9A3F5"/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4" customWidth="1" min="2" max="2"/>
  </cols>
  <sheetData>
    <row r="1">
      <c r="A1" s="1" t="inlineStr">
        <is>
          <t>設定</t>
        </is>
      </c>
    </row>
    <row r="2">
      <c r="A2" s="2" t="inlineStr">
        <is>
          <t>ここを変えると計算シート全体に反映されます。</t>
        </is>
      </c>
    </row>
    <row r="4">
      <c r="A4" s="16" t="inlineStr">
        <is>
          <t>自社名</t>
        </is>
      </c>
      <c r="B4" s="17" t="inlineStr">
        <is>
          <t>株式会社○○工務店</t>
        </is>
      </c>
    </row>
    <row r="5">
      <c r="A5" s="16" t="inlineStr">
        <is>
          <t>法定福利費率</t>
        </is>
      </c>
      <c r="B5" s="18" t="n">
        <v>0.16</v>
      </c>
    </row>
    <row r="6">
      <c r="A6" s="16" t="inlineStr">
        <is>
          <t>現場経費率</t>
        </is>
      </c>
      <c r="B6" s="18" t="n">
        <v>0.1</v>
      </c>
    </row>
    <row r="7">
      <c r="A7" s="16" t="inlineStr">
        <is>
          <t>消費税率</t>
        </is>
      </c>
      <c r="B7" s="18" t="n">
        <v>0.1</v>
      </c>
    </row>
    <row r="9">
      <c r="A9" s="19" t="inlineStr">
        <is>
          <t>※法定福利費率16%は事業主負担分の目安（厚生年金・健康保険・介護保険・</t>
        </is>
      </c>
    </row>
    <row r="10">
      <c r="A10" s="19" t="inlineStr">
        <is>
          <t xml:space="preserve">　雇用保険（建設）・子ども・子育て拠出金の合計をもとにした当方試算）。</t>
        </is>
      </c>
    </row>
    <row r="11">
      <c r="A11" s="19" t="inlineStr">
        <is>
          <t xml:space="preserve">　料率は毎年度変わるため、最新の率をご確認のうえ調整してください。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/>
  </sheetPr>
  <dimension ref="A1:A20"/>
  <sheetViews>
    <sheetView showGridLines="0"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20" t="inlineStr">
        <is>
          <t>人工代計算シート（コンクルーBase）の使い方</t>
        </is>
      </c>
    </row>
    <row r="2">
      <c r="A2" s="21" t="inlineStr"/>
    </row>
    <row r="3">
      <c r="A3" s="22" t="inlineStr">
        <is>
          <t>【使い方の流れ】</t>
        </is>
      </c>
    </row>
    <row r="4">
      <c r="A4" s="21" t="inlineStr">
        <is>
          <t>1. 「設定」シートで法定福利費率・現場経費率・消費税率を確認する（初回だけ）</t>
        </is>
      </c>
    </row>
    <row r="5">
      <c r="A5" s="21" t="inlineStr">
        <is>
          <t>2. 「人工代計算」シートで、職種・常用単価・人数・日数を黄色いセルに入れる</t>
        </is>
      </c>
    </row>
    <row r="6">
      <c r="A6" s="21" t="inlineStr">
        <is>
          <t>3. 人工数・労務費・法定福利費・現場経費・請求額（税抜）が自動で計算されます</t>
        </is>
      </c>
    </row>
    <row r="7">
      <c r="A7" s="21" t="inlineStr">
        <is>
          <t>4. 一番下の集計欄に、消費税と請求額（税込）が出ます</t>
        </is>
      </c>
    </row>
    <row r="8">
      <c r="A8" s="21" t="inlineStr"/>
    </row>
    <row r="9">
      <c r="A9" s="22" t="inlineStr">
        <is>
          <t>【注意】</t>
        </is>
      </c>
    </row>
    <row r="10">
      <c r="A10" s="21" t="inlineStr">
        <is>
          <t>・黄色いセルだけ入力してください。それ以外のセルには計算式が入っています</t>
        </is>
      </c>
    </row>
    <row r="11">
      <c r="A11" s="21" t="inlineStr">
        <is>
          <t>・行が足りないときは、まず下の方の予備の明細行（式入り）を使ってください</t>
        </is>
      </c>
    </row>
    <row r="12">
      <c r="A12" s="21" t="inlineStr">
        <is>
          <t>・それでも足りないときは、既存の明細行を行番号ごと右クリック→「コピー」→</t>
        </is>
      </c>
    </row>
    <row r="13">
      <c r="A13" s="21" t="inlineStr">
        <is>
          <t xml:space="preserve">　もう一度右クリック→「コピーしたセルの挿入」で増やせます（計算式ごと複製されます）</t>
        </is>
      </c>
    </row>
    <row r="14">
      <c r="A14" s="21" t="inlineStr">
        <is>
          <t xml:space="preserve">　※「挿入」で空行を足すと計算式が入りません。必ず「コピーしたセルの挿入」を使ってください</t>
        </is>
      </c>
    </row>
    <row r="15">
      <c r="A15" s="21" t="inlineStr">
        <is>
          <t>・法定福利費率は目安の当方試算です。最新の保険料率・自社の実態に合わせて設定シートで調整してください</t>
        </is>
      </c>
    </row>
    <row r="16">
      <c r="A16" s="21" t="inlineStr"/>
    </row>
    <row r="17">
      <c r="A17" s="22" t="inlineStr">
        <is>
          <t>【免責事項】</t>
        </is>
      </c>
    </row>
    <row r="18">
      <c r="A18" s="21" t="inlineStr">
        <is>
          <t>本フォーマットは、ユーザー様の自己責任においてご利用ください。</t>
        </is>
      </c>
    </row>
    <row r="19">
      <c r="A19" s="21" t="inlineStr">
        <is>
          <t>内容の正確性について当社は保証するものではございません。</t>
        </is>
      </c>
    </row>
    <row r="20">
      <c r="A20" s="21" t="inlineStr">
        <is>
          <t>万一、本フォーマットの使用により損害やトラブルが発生した場合も、当社は一切の責任を負いかねます。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2026-07-10T02:21:13Z</dcterms:created>
  <dcterms:modified xmlns:dcterms="http://purl.org/dc/terms/" xmlns:xsi="http://www.w3.org/2001/XMLSchema-instance" xsi:type="dcterms:W3CDTF">2026-07-10T02:21:13Z</dcterms:modified>
</cp:coreProperties>
</file>