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comments/comment1.xml" ContentType="application/vnd.openxmlformats-officedocument.spreadsheetml.comments+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drawings/drawing4.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入金予定・消込表" sheetId="1" state="visible" r:id="rId1"/>
    <sheet xmlns:r="http://schemas.openxmlformats.org/officeDocument/2006/relationships" name="工事別サマリー" sheetId="2" state="visible" r:id="rId2"/>
    <sheet xmlns:r="http://schemas.openxmlformats.org/officeDocument/2006/relationships" name="月末チェック" sheetId="3" state="visible" r:id="rId3"/>
    <sheet xmlns:r="http://schemas.openxmlformats.org/officeDocument/2006/relationships" name="設定" sheetId="4" state="visible" r:id="rId4"/>
    <sheet xmlns:r="http://schemas.openxmlformats.org/officeDocument/2006/relationships" name="使い方" sheetId="5" state="visible" r:id="rId5"/>
  </sheets>
  <definedNames>
    <definedName name="_xlnm._FilterDatabase" localSheetId="0" hidden="1">'入金予定・消込表'!$A$10:$N$41</definedName>
    <definedName name="_xlnm.Print_Area" localSheetId="0">'入金予定・消込表'!$A$1:$N$45</definedName>
    <definedName name="_xlnm.Print_Area" localSheetId="1">'工事別サマリー'!$A$1:$G$30</definedName>
    <definedName name="_xlnm.Print_Area" localSheetId="2">'月末チェック'!$A$1:$C$22</definedName>
    <definedName name="_xlnm.Print_Area" localSheetId="3">'設定'!$A$1:$B$22</definedName>
    <definedName name="_xlnm.Print_Area" localSheetId="4">'使い方'!$A$1:$A$28</definedName>
  </definedNames>
  <calcPr calcId="124519" fullCalcOnLoad="1" forceFullCalc="1"/>
</workbook>
</file>

<file path=xl/styles.xml><?xml version="1.0" encoding="utf-8"?>
<styleSheet xmlns="http://schemas.openxmlformats.org/spreadsheetml/2006/main">
  <numFmts count="2">
    <numFmt numFmtId="164" formatCode="yyyy/m/d"/>
    <numFmt numFmtId="165" formatCode="yyyy-mm-dd"/>
  </numFmts>
  <fonts count="13">
    <font>
      <name val="Calibri"/>
      <family val="2"/>
      <color theme="1"/>
      <sz val="11"/>
      <scheme val="minor"/>
    </font>
    <font>
      <name val="游ゴシック"/>
      <b val="1"/>
      <color rgb="002F0C86"/>
      <sz val="18"/>
    </font>
    <font>
      <name val="游ゴシック"/>
      <color rgb="00555555"/>
      <sz val="10"/>
    </font>
    <font>
      <name val="游ゴシック"/>
      <b val="1"/>
      <color rgb="002F0C86"/>
      <sz val="10"/>
    </font>
    <font>
      <name val="游ゴシック"/>
      <b val="1"/>
      <sz val="10"/>
    </font>
    <font>
      <name val="游ゴシック"/>
      <b val="1"/>
      <color rgb="00C00000"/>
      <sz val="11"/>
    </font>
    <font>
      <name val="游ゴシック"/>
      <color rgb="00777777"/>
      <sz val="9"/>
    </font>
    <font>
      <name val="游ゴシック"/>
      <b val="1"/>
      <color rgb="00FFFFFF"/>
      <sz val="10"/>
    </font>
    <font>
      <name val="游ゴシック"/>
      <sz val="10"/>
    </font>
    <font>
      <name val="游ゴシック"/>
      <b val="1"/>
      <color rgb="002F0C86"/>
      <sz val="12"/>
    </font>
    <font>
      <name val="游ゴシック"/>
      <b val="1"/>
      <sz val="11"/>
    </font>
    <font>
      <name val="游ゴシック"/>
      <b val="1"/>
      <color rgb="002F0C86"/>
      <sz val="11"/>
    </font>
    <font>
      <name val="游ゴシック"/>
      <b val="1"/>
      <color rgb="002F0C86"/>
      <sz val="14"/>
    </font>
  </fonts>
  <fills count="7">
    <fill>
      <patternFill/>
    </fill>
    <fill>
      <patternFill patternType="gray125"/>
    </fill>
    <fill>
      <patternFill patternType="solid">
        <fgColor rgb="FF540FE9"/>
      </patternFill>
    </fill>
    <fill>
      <patternFill patternType="solid">
        <fgColor rgb="FFF6F3FC"/>
      </patternFill>
    </fill>
    <fill>
      <patternFill patternType="solid">
        <fgColor rgb="FFFFF9E3"/>
      </patternFill>
    </fill>
    <fill>
      <patternFill patternType="solid">
        <fgColor rgb="FF2F0C86"/>
      </patternFill>
    </fill>
    <fill>
      <patternFill patternType="solid">
        <fgColor rgb="FFEDE7FB"/>
      </patternFill>
    </fill>
  </fills>
  <borders count="5">
    <border>
      <left/>
      <right/>
      <top/>
      <bottom/>
      <diagonal/>
    </border>
    <border>
      <left style="thin">
        <color rgb="00DCD5EC"/>
      </left>
      <right style="thin">
        <color rgb="00DCD5EC"/>
      </right>
      <top style="thin">
        <color rgb="00DCD5EC"/>
      </top>
      <bottom style="thin">
        <color rgb="00DCD5EC"/>
      </bottom>
    </border>
    <border>
      <left/>
      <right/>
      <top style="thin">
        <color rgb="00DCD5EC"/>
      </top>
      <bottom/>
      <diagonal/>
    </border>
    <border>
      <left/>
      <right style="thin">
        <color rgb="00DCD5EC"/>
      </right>
      <top style="thin">
        <color rgb="00DCD5EC"/>
      </top>
      <bottom/>
      <diagonal/>
    </border>
    <border>
      <left/>
      <right style="thin">
        <color rgb="00DCD5EC"/>
      </right>
      <top style="thin">
        <color rgb="00DCD5EC"/>
      </top>
      <bottom style="thin">
        <color rgb="00DCD5EC"/>
      </bottom>
      <diagonal/>
    </border>
  </borders>
  <cellStyleXfs count="1">
    <xf numFmtId="0" fontId="0" fillId="0" borderId="0"/>
  </cellStyleXfs>
  <cellXfs count="32">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164" fontId="4" fillId="0" borderId="0" pivotButton="0" quotePrefix="0" xfId="0"/>
    <xf numFmtId="3" fontId="5" fillId="0" borderId="0" pivotButton="0" quotePrefix="0" xfId="0"/>
    <xf numFmtId="0" fontId="6" fillId="0" borderId="0" pivotButton="0" quotePrefix="0" xfId="0"/>
    <xf numFmtId="0" fontId="7" fillId="2" borderId="1" applyAlignment="1" pivotButton="0" quotePrefix="0" xfId="0">
      <alignment horizontal="center" vertical="center" wrapText="1"/>
    </xf>
    <xf numFmtId="0" fontId="8" fillId="3" borderId="1" applyAlignment="1" pivotButton="0" quotePrefix="0" xfId="0">
      <alignment horizontal="center" vertical="center" wrapText="1"/>
    </xf>
    <xf numFmtId="0" fontId="8" fillId="4" borderId="1" applyAlignment="1" pivotButton="0" quotePrefix="0" xfId="0">
      <alignment horizontal="center" vertical="center" wrapText="1"/>
    </xf>
    <xf numFmtId="0" fontId="8" fillId="4" borderId="1" applyAlignment="1" pivotButton="0" quotePrefix="0" xfId="0">
      <alignment horizontal="left" vertical="center" wrapText="1"/>
    </xf>
    <xf numFmtId="164" fontId="8" fillId="4" borderId="1" applyAlignment="1" pivotButton="0" quotePrefix="0" xfId="0">
      <alignment horizontal="center" vertical="center" wrapText="1"/>
    </xf>
    <xf numFmtId="3" fontId="8" fillId="4" borderId="1" applyAlignment="1" pivotButton="0" quotePrefix="0" xfId="0">
      <alignment horizontal="right" vertical="center"/>
    </xf>
    <xf numFmtId="3" fontId="8" fillId="3" borderId="1" applyAlignment="1" pivotButton="0" quotePrefix="0" xfId="0">
      <alignment horizontal="right" vertical="center"/>
    </xf>
    <xf numFmtId="0" fontId="8" fillId="3" borderId="1" applyAlignment="1" pivotButton="0" quotePrefix="0" xfId="0">
      <alignment horizontal="left" vertical="center" wrapText="1"/>
    </xf>
    <xf numFmtId="0" fontId="7" fillId="5" borderId="1" applyAlignment="1" pivotButton="0" quotePrefix="0" xfId="0">
      <alignment horizontal="center" vertical="center" wrapText="1"/>
    </xf>
    <xf numFmtId="0" fontId="0" fillId="0" borderId="1" pivotButton="0" quotePrefix="0" xfId="0"/>
    <xf numFmtId="3" fontId="7" fillId="5" borderId="1" applyAlignment="1" pivotButton="0" quotePrefix="0" xfId="0">
      <alignment horizontal="right" vertical="center"/>
    </xf>
    <xf numFmtId="0" fontId="0" fillId="5" borderId="1" pivotButton="0" quotePrefix="0" xfId="0"/>
    <xf numFmtId="0" fontId="8" fillId="6" borderId="1" applyAlignment="1" pivotButton="0" quotePrefix="0" xfId="0">
      <alignment horizontal="center" vertical="center" wrapText="1"/>
    </xf>
    <xf numFmtId="0" fontId="9" fillId="0" borderId="0" pivotButton="0" quotePrefix="0" xfId="0"/>
    <xf numFmtId="0" fontId="4" fillId="0" borderId="1" pivotButton="0" quotePrefix="0" xfId="0"/>
    <xf numFmtId="3" fontId="10" fillId="3" borderId="1" applyAlignment="1" pivotButton="0" quotePrefix="0" xfId="0">
      <alignment horizontal="right" vertical="center"/>
    </xf>
    <xf numFmtId="3" fontId="5" fillId="3" borderId="1" applyAlignment="1" pivotButton="0" quotePrefix="0" xfId="0">
      <alignment horizontal="right" vertical="center"/>
    </xf>
    <xf numFmtId="0" fontId="3" fillId="0" borderId="1" pivotButton="0" quotePrefix="0" xfId="0"/>
    <xf numFmtId="164" fontId="8" fillId="4" borderId="1" applyAlignment="1" pivotButton="0" quotePrefix="0" xfId="0">
      <alignment horizontal="right" vertical="center"/>
    </xf>
    <xf numFmtId="0" fontId="11" fillId="0" borderId="0" pivotButton="0" quotePrefix="0" xfId="0"/>
    <xf numFmtId="0" fontId="4" fillId="6" borderId="1" pivotButton="0" quotePrefix="0" xfId="0"/>
    <xf numFmtId="0" fontId="8" fillId="3" borderId="1" pivotButton="0" quotePrefix="0" xfId="0"/>
    <xf numFmtId="0" fontId="12" fillId="0" borderId="0" applyAlignment="1" pivotButton="0" quotePrefix="0" xfId="0">
      <alignment horizontal="left" vertical="center" wrapText="1"/>
    </xf>
    <xf numFmtId="0" fontId="8" fillId="0" borderId="0" applyAlignment="1" pivotButton="0" quotePrefix="0" xfId="0">
      <alignment horizontal="left" vertical="center" wrapText="1"/>
    </xf>
    <xf numFmtId="0" fontId="11" fillId="0" borderId="0" applyAlignment="1" pivotButton="0" quotePrefix="0" xfId="0">
      <alignment horizontal="left" vertical="center" wrapText="1"/>
    </xf>
  </cellXfs>
  <cellStyles count="1">
    <cellStyle name="Normal" xfId="0" builtinId="0" hidden="0"/>
  </cellStyles>
  <dxfs count="2">
    <dxf>
      <fill>
        <patternFill patternType="solid">
          <fgColor rgb="FFFFE9E7"/>
          <bgColor rgb="FFFFE9E7"/>
        </patternFill>
      </fill>
    </dxf>
    <dxf>
      <font>
        <name val="游ゴシック"/>
        <b val="1"/>
        <color rgb="00C00000"/>
        <sz val="10"/>
      </font>
      <fill>
        <patternFill patternType="solid">
          <fgColor rgb="FFFFE9E7"/>
          <bgColor rgb="FFFFE9E7"/>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comments/comment1.xml><?xml version="1.0" encoding="utf-8"?>
<comments xmlns="http://schemas.openxmlformats.org/spreadsheetml/2006/main">
  <authors>
    <author>コンクルーBase</author>
  </authors>
  <commentList>
    <comment ref="I10" authorId="0" shapeId="0">
      <text>
        <t>合算振込の場合も、この請求行に配分する金額を入れます。銀行明細の総額をそのまま重複入力しないでください。</t>
      </text>
    </comment>
    <comment ref="K10" authorId="0" shapeId="0">
      <text>
        <t>請求額と実入金（配分額）が一致したうえで、銀行明細との照合が終わった日を入力します。</t>
      </text>
    </comment>
  </commentList>
</comments>
</file>

<file path=xl/drawings/_rels/drawing1.xml.rels><Relationships xmlns="http://schemas.openxmlformats.org/package/2006/relationships"><Relationship Type="http://schemas.openxmlformats.org/officeDocument/2006/relationships/image" Target="/xl/media/image1.png" Id="rId1"/></Relationships>
</file>

<file path=xl/drawings/_rels/drawing2.xml.rels><Relationships xmlns="http://schemas.openxmlformats.org/package/2006/relationships"><Relationship Type="http://schemas.openxmlformats.org/officeDocument/2006/relationships/image" Target="/xl/media/image2.png" Id="rId1"/></Relationships>
</file>

<file path=xl/drawings/_rels/drawing3.xml.rels><Relationships xmlns="http://schemas.openxmlformats.org/package/2006/relationships"><Relationship Type="http://schemas.openxmlformats.org/officeDocument/2006/relationships/image" Target="/xl/media/image3.png" Id="rId1"/></Relationships>
</file>

<file path=xl/drawings/_rels/drawing4.xml.rels><Relationships xmlns="http://schemas.openxmlformats.org/package/2006/relationships"><Relationship Type="http://schemas.openxmlformats.org/officeDocument/2006/relationships/image" Target="/xl/media/image4.png" Id="rId1"/></Relationships>
</file>

<file path=xl/drawings/drawing1.xml><?xml version="1.0" encoding="utf-8"?>
<wsDr xmlns="http://schemas.openxmlformats.org/drawingml/2006/spreadsheetDrawing">
  <oneCellAnchor>
    <from>
      <col>9</col>
      <colOff>0</colOff>
      <row>42</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0</colOff>
      <row>19</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0</colOff>
      <row>19</row>
      <rowOff>0</rowOff>
    </from>
    <ext cx="3143250" cy="2667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0</colOff>
      <row>26</row>
      <rowOff>0</rowOff>
    </from>
    <ext cx="1809750" cy="40005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_rels/sheet3.xml.rels><Relationships xmlns="http://schemas.openxmlformats.org/package/2006/relationships"><Relationship Type="http://schemas.openxmlformats.org/officeDocument/2006/relationships/drawing" Target="/xl/drawings/drawing2.xml" Id="rId1"/></Relationships>
</file>

<file path=xl/worksheets/_rels/sheet4.xml.rels><Relationships xmlns="http://schemas.openxmlformats.org/package/2006/relationships"><Relationship Type="http://schemas.openxmlformats.org/officeDocument/2006/relationships/drawing" Target="/xl/drawings/drawing3.xml" Id="rId1"/></Relationships>
</file>

<file path=xl/worksheets/_rels/sheet5.xml.rels><Relationships xmlns="http://schemas.openxmlformats.org/package/2006/relationships"><Relationship Type="http://schemas.openxmlformats.org/officeDocument/2006/relationships/drawing" Target="/xl/drawings/drawing4.xml" Id="rId1"/></Relationships>
</file>

<file path=xl/worksheets/sheet1.xml><?xml version="1.0" encoding="utf-8"?>
<worksheet xmlns="http://schemas.openxmlformats.org/spreadsheetml/2006/main">
  <sheetPr>
    <tabColor rgb="00540FE9"/>
    <outlinePr summaryBelow="1" summaryRight="1"/>
    <pageSetUpPr fitToPage="1"/>
  </sheetPr>
  <dimension ref="A1:N41"/>
  <sheetViews>
    <sheetView showGridLines="0" workbookViewId="0">
      <pane xSplit="7" ySplit="11" topLeftCell="H12" activePane="bottomRight" state="frozen"/>
      <selection pane="topRight"/>
      <selection pane="bottomLeft"/>
      <selection pane="bottomRight" activeCell="A1" sqref="A1"/>
    </sheetView>
  </sheetViews>
  <sheetFormatPr baseColWidth="8" defaultRowHeight="15"/>
  <cols>
    <col width="12" customWidth="1" min="1" max="1"/>
    <col width="10" customWidth="1" min="2" max="2"/>
    <col width="25" customWidth="1" min="3" max="3"/>
    <col width="10" customWidth="1" min="4" max="4"/>
    <col width="11" customWidth="1" min="5" max="5"/>
    <col width="12" customWidth="1" min="6" max="6"/>
    <col width="21" customWidth="1" min="7" max="7"/>
    <col width="14" customWidth="1" min="8" max="8"/>
    <col width="16" customWidth="1" min="9" max="9"/>
    <col width="14" customWidth="1" min="10" max="10"/>
    <col width="11" customWidth="1" min="11" max="11"/>
    <col width="29" customWidth="1" min="12" max="12"/>
    <col width="19" customWidth="1" min="13" max="13"/>
    <col width="14" customWidth="1" min="14" max="14"/>
  </cols>
  <sheetData>
    <row r="1">
      <c r="A1" s="1" t="inlineStr">
        <is>
          <t>工事別 入金予定・消込表</t>
        </is>
      </c>
    </row>
    <row r="2">
      <c r="A2" s="2" t="inlineStr">
        <is>
          <t>請求1件につき1行で管理します。黄色いセルだけ入力してください。サンプルはすべて架空です。</t>
        </is>
      </c>
    </row>
    <row r="4">
      <c r="A4" s="3" t="inlineStr">
        <is>
          <t>基準日</t>
        </is>
      </c>
      <c r="B4" s="4">
        <f>'設定'!$B$6</f>
        <v/>
      </c>
      <c r="D4" s="3" t="inlineStr">
        <is>
          <t>未入金残高</t>
        </is>
      </c>
      <c r="E4" s="5">
        <f>SUM($J$12:$J$41)</f>
        <v/>
      </c>
      <c r="G4" s="3" t="inlineStr">
        <is>
          <t>期限超過残高</t>
        </is>
      </c>
      <c r="H4" s="5">
        <f>SUMIFS($J$12:$J$41,$F$12:$F$41,"&lt;"&amp;$B$4,$J$12:$J$41,"&gt;0")</f>
        <v/>
      </c>
    </row>
    <row r="6">
      <c r="A6" s="6" t="inlineStr">
        <is>
          <t>入力の考え方：合算振込は、銀行明細の総額を各請求行の「実入金（配分額）」に分けて入力します。振込明細メモに同じ明細名を残すと後から追えます。</t>
        </is>
      </c>
    </row>
    <row r="10">
      <c r="A10" s="7" t="inlineStr">
        <is>
          <t>消込状況</t>
        </is>
      </c>
      <c r="B10" s="7" t="inlineStr">
        <is>
          <t>工事No.</t>
        </is>
      </c>
      <c r="C10" s="7" t="inlineStr">
        <is>
          <t>工事名</t>
        </is>
      </c>
      <c r="D10" s="7" t="inlineStr">
        <is>
          <t>請求枝番</t>
        </is>
      </c>
      <c r="E10" s="7" t="inlineStr">
        <is>
          <t>請求日</t>
        </is>
      </c>
      <c r="F10" s="7" t="inlineStr">
        <is>
          <t>入金予定日</t>
        </is>
      </c>
      <c r="G10" s="7" t="inlineStr">
        <is>
          <t>取引先／施主</t>
        </is>
      </c>
      <c r="H10" s="7" t="inlineStr">
        <is>
          <t>請求額</t>
        </is>
      </c>
      <c r="I10" s="7" t="inlineStr">
        <is>
          <t>実入金（配分額）</t>
        </is>
      </c>
      <c r="J10" s="7" t="inlineStr">
        <is>
          <t>未入金残</t>
        </is>
      </c>
      <c r="K10" s="7" t="inlineStr">
        <is>
          <t>消込日</t>
        </is>
      </c>
      <c r="L10" s="7" t="inlineStr">
        <is>
          <t>振込明細メモ</t>
        </is>
      </c>
      <c r="M10" s="7" t="inlineStr">
        <is>
          <t>担当・対応</t>
        </is>
      </c>
      <c r="N10" s="7" t="inlineStr">
        <is>
          <t>確認</t>
        </is>
      </c>
    </row>
    <row r="12">
      <c r="A12" s="8">
        <f>IF($H12="","",IF($I12="","未入金",IF($J12&gt;0,"一部入金",IF($J12&lt;0,"差額確認",IF($K12="","要消込","消込済")))))</f>
        <v/>
      </c>
      <c r="B12" s="9" t="inlineStr">
        <is>
          <t>K-001</t>
        </is>
      </c>
      <c r="C12" s="10" t="inlineStr">
        <is>
          <t>田中様邸 外壁塗装</t>
        </is>
      </c>
      <c r="D12" s="9" t="inlineStr">
        <is>
          <t>1</t>
        </is>
      </c>
      <c r="E12" s="11" t="n">
        <v>46228</v>
      </c>
      <c r="F12" s="11" t="n">
        <v>46242</v>
      </c>
      <c r="G12" s="10" t="inlineStr">
        <is>
          <t>田中様</t>
        </is>
      </c>
      <c r="H12" s="12" t="n">
        <v>300000</v>
      </c>
      <c r="I12" s="12" t="n">
        <v>300000</v>
      </c>
      <c r="J12" s="13">
        <f>IF($H12="","",$H12-IF($I12="",0,$I12))</f>
        <v/>
      </c>
      <c r="K12" s="11" t="n">
        <v>46242</v>
      </c>
      <c r="L12" s="10" t="inlineStr">
        <is>
          <t>8/8 振込 800,000円（K-002と合算）</t>
        </is>
      </c>
      <c r="M12" s="10" t="inlineStr">
        <is>
          <t>確認済</t>
        </is>
      </c>
      <c r="N12" s="8">
        <f>IF($H12="","",IF(AND($J12&gt;0,$F12&lt;'設定'!$B$6),"期限超過",IF($A12="消込済","完了",IF($A12="要消込","明細確認",IF($A12="一部入金","残額確認",IF($A12="差額確認","金額確認","予定確認"))))))</f>
        <v/>
      </c>
    </row>
    <row r="13">
      <c r="A13" s="8">
        <f>IF($H13="","",IF($I13="","未入金",IF($J13&gt;0,"一部入金",IF($J13&lt;0,"差額確認",IF($K13="","要消込","消込済")))))</f>
        <v/>
      </c>
      <c r="B13" s="9" t="inlineStr">
        <is>
          <t>K-002</t>
        </is>
      </c>
      <c r="C13" s="10" t="inlineStr">
        <is>
          <t>佐藤様邸 屋根改修</t>
        </is>
      </c>
      <c r="D13" s="9" t="inlineStr">
        <is>
          <t>1</t>
        </is>
      </c>
      <c r="E13" s="11" t="n">
        <v>46231</v>
      </c>
      <c r="F13" s="11" t="n">
        <v>46242</v>
      </c>
      <c r="G13" s="10" t="inlineStr">
        <is>
          <t>佐藤様</t>
        </is>
      </c>
      <c r="H13" s="12" t="n">
        <v>500000</v>
      </c>
      <c r="I13" s="12" t="n">
        <v>500000</v>
      </c>
      <c r="J13" s="13">
        <f>IF($H13="","",$H13-IF($I13="",0,$I13))</f>
        <v/>
      </c>
      <c r="K13" s="11" t="n">
        <v>46242</v>
      </c>
      <c r="L13" s="10" t="inlineStr">
        <is>
          <t>8/8 振込 800,000円（K-001と合算）</t>
        </is>
      </c>
      <c r="M13" s="10" t="inlineStr">
        <is>
          <t>確認済</t>
        </is>
      </c>
      <c r="N13" s="8">
        <f>IF($H13="","",IF(AND($J13&gt;0,$F13&lt;'設定'!$B$6),"期限超過",IF($A13="消込済","完了",IF($A13="要消込","明細確認",IF($A13="一部入金","残額確認",IF($A13="差額確認","金額確認","予定確認"))))))</f>
        <v/>
      </c>
    </row>
    <row r="14">
      <c r="A14" s="8">
        <f>IF($H14="","",IF($I14="","未入金",IF($J14&gt;0,"一部入金",IF($J14&lt;0,"差額確認",IF($K14="","要消込","消込済")))))</f>
        <v/>
      </c>
      <c r="B14" s="9" t="inlineStr">
        <is>
          <t>K-003</t>
        </is>
      </c>
      <c r="C14" s="10" t="inlineStr">
        <is>
          <t>○○ビル 防水改修</t>
        </is>
      </c>
      <c r="D14" s="9" t="inlineStr">
        <is>
          <t>1</t>
        </is>
      </c>
      <c r="E14" s="11" t="n">
        <v>46234</v>
      </c>
      <c r="F14" s="11" t="n">
        <v>46246</v>
      </c>
      <c r="G14" s="10" t="inlineStr">
        <is>
          <t>△△工務店</t>
        </is>
      </c>
      <c r="H14" s="12" t="n">
        <v>1000000</v>
      </c>
      <c r="I14" s="12" t="n">
        <v>600000</v>
      </c>
      <c r="J14" s="13">
        <f>IF($H14="","",$H14-IF($I14="",0,$I14))</f>
        <v/>
      </c>
      <c r="K14" s="11" t="n">
        <v>46246</v>
      </c>
      <c r="L14" s="10" t="inlineStr">
        <is>
          <t>8/12 振込 600,000円（一部入金）</t>
        </is>
      </c>
      <c r="M14" s="10" t="inlineStr">
        <is>
          <t>残額の予定を確認</t>
        </is>
      </c>
      <c r="N14" s="8">
        <f>IF($H14="","",IF(AND($J14&gt;0,$F14&lt;'設定'!$B$6),"期限超過",IF($A14="消込済","完了",IF($A14="要消込","明細確認",IF($A14="一部入金","残額確認",IF($A14="差額確認","金額確認","予定確認"))))))</f>
        <v/>
      </c>
    </row>
    <row r="15">
      <c r="A15" s="8">
        <f>IF($H15="","",IF($I15="","未入金",IF($J15&gt;0,"一部入金",IF($J15&lt;0,"差額確認",IF($K15="","要消込","消込済")))))</f>
        <v/>
      </c>
      <c r="B15" s="9" t="inlineStr">
        <is>
          <t>K-003</t>
        </is>
      </c>
      <c r="C15" s="10" t="inlineStr">
        <is>
          <t>○○ビル 防水改修</t>
        </is>
      </c>
      <c r="D15" s="9" t="inlineStr">
        <is>
          <t>2</t>
        </is>
      </c>
      <c r="E15" s="11" t="n">
        <v>46244</v>
      </c>
      <c r="F15" s="11" t="n">
        <v>46254</v>
      </c>
      <c r="G15" s="10" t="inlineStr">
        <is>
          <t>△△工務店</t>
        </is>
      </c>
      <c r="H15" s="12" t="n">
        <v>200000</v>
      </c>
      <c r="I15" s="12" t="n"/>
      <c r="J15" s="13">
        <f>IF($H15="","",$H15-IF($I15="",0,$I15))</f>
        <v/>
      </c>
      <c r="K15" s="11" t="n"/>
      <c r="L15" s="10" t="inlineStr"/>
      <c r="M15" s="10" t="inlineStr">
        <is>
          <t>予定日後に確認</t>
        </is>
      </c>
      <c r="N15" s="8">
        <f>IF($H15="","",IF(AND($J15&gt;0,$F15&lt;'設定'!$B$6),"期限超過",IF($A15="消込済","完了",IF($A15="要消込","明細確認",IF($A15="一部入金","残額確認",IF($A15="差額確認","金額確認","予定確認"))))))</f>
        <v/>
      </c>
    </row>
    <row r="16">
      <c r="A16" s="8">
        <f>IF($H16="","",IF($I16="","未入金",IF($J16&gt;0,"一部入金",IF($J16&lt;0,"差額確認",IF($K16="","要消込","消込済")))))</f>
        <v/>
      </c>
      <c r="B16" s="9" t="inlineStr">
        <is>
          <t>K-004</t>
        </is>
      </c>
      <c r="C16" s="10" t="inlineStr">
        <is>
          <t>鈴木様邸 内装改修</t>
        </is>
      </c>
      <c r="D16" s="9" t="inlineStr">
        <is>
          <t>1</t>
        </is>
      </c>
      <c r="E16" s="11" t="n">
        <v>46223</v>
      </c>
      <c r="F16" s="11" t="n">
        <v>46239</v>
      </c>
      <c r="G16" s="10" t="inlineStr">
        <is>
          <t>鈴木様</t>
        </is>
      </c>
      <c r="H16" s="12" t="n">
        <v>450000</v>
      </c>
      <c r="I16" s="12" t="n"/>
      <c r="J16" s="13">
        <f>IF($H16="","",$H16-IF($I16="",0,$I16))</f>
        <v/>
      </c>
      <c r="K16" s="11" t="n"/>
      <c r="L16" s="10" t="inlineStr"/>
      <c r="M16" s="10" t="inlineStr">
        <is>
          <t>先方へ確認予定</t>
        </is>
      </c>
      <c r="N16" s="8">
        <f>IF($H16="","",IF(AND($J16&gt;0,$F16&lt;'設定'!$B$6),"期限超過",IF($A16="消込済","完了",IF($A16="要消込","明細確認",IF($A16="一部入金","残額確認",IF($A16="差額確認","金額確認","予定確認"))))))</f>
        <v/>
      </c>
    </row>
    <row r="17">
      <c r="A17" s="8">
        <f>IF($H17="","",IF($I17="","未入金",IF($J17&gt;0,"一部入金",IF($J17&lt;0,"差額確認",IF($K17="","要消込","消込済")))))</f>
        <v/>
      </c>
      <c r="B17" s="9" t="inlineStr">
        <is>
          <t>K-005</t>
        </is>
      </c>
      <c r="C17" s="10" t="inlineStr">
        <is>
          <t>□□店舗 改装工事</t>
        </is>
      </c>
      <c r="D17" s="9" t="inlineStr">
        <is>
          <t>1</t>
        </is>
      </c>
      <c r="E17" s="11" t="n">
        <v>46235</v>
      </c>
      <c r="F17" s="11" t="n">
        <v>46249</v>
      </c>
      <c r="G17" s="10" t="inlineStr">
        <is>
          <t>□□株式会社</t>
        </is>
      </c>
      <c r="H17" s="12" t="n">
        <v>700000</v>
      </c>
      <c r="I17" s="12" t="n">
        <v>700000</v>
      </c>
      <c r="J17" s="13">
        <f>IF($H17="","",$H17-IF($I17="",0,$I17))</f>
        <v/>
      </c>
      <c r="K17" s="11" t="n">
        <v>46249</v>
      </c>
      <c r="L17" s="10" t="inlineStr">
        <is>
          <t>8/15 振込 700,000円</t>
        </is>
      </c>
      <c r="M17" s="10" t="inlineStr">
        <is>
          <t>確認済</t>
        </is>
      </c>
      <c r="N17" s="8">
        <f>IF($H17="","",IF(AND($J17&gt;0,$F17&lt;'設定'!$B$6),"期限超過",IF($A17="消込済","完了",IF($A17="要消込","明細確認",IF($A17="一部入金","残額確認",IF($A17="差額確認","金額確認","予定確認"))))))</f>
        <v/>
      </c>
    </row>
    <row r="18">
      <c r="A18" s="8">
        <f>IF($H18="","",IF($I18="","未入金",IF($J18&gt;0,"一部入金",IF($J18&lt;0,"差額確認",IF($K18="","要消込","消込済")))))</f>
        <v/>
      </c>
      <c r="B18" s="9" t="inlineStr">
        <is>
          <t>K-006</t>
        </is>
      </c>
      <c r="C18" s="10" t="inlineStr">
        <is>
          <t>高橋様邸 雨どい交換</t>
        </is>
      </c>
      <c r="D18" s="9" t="inlineStr">
        <is>
          <t>1</t>
        </is>
      </c>
      <c r="E18" s="11" t="n">
        <v>46254</v>
      </c>
      <c r="F18" s="11" t="n">
        <v>46275</v>
      </c>
      <c r="G18" s="10" t="inlineStr">
        <is>
          <t>高橋様</t>
        </is>
      </c>
      <c r="H18" s="12" t="n">
        <v>300000</v>
      </c>
      <c r="I18" s="12" t="n"/>
      <c r="J18" s="13">
        <f>IF($H18="","",$H18-IF($I18="",0,$I18))</f>
        <v/>
      </c>
      <c r="K18" s="11" t="n"/>
      <c r="L18" s="10" t="inlineStr"/>
      <c r="M18" s="10" t="inlineStr">
        <is>
          <t>予定日まで待機</t>
        </is>
      </c>
      <c r="N18" s="8">
        <f>IF($H18="","",IF(AND($J18&gt;0,$F18&lt;'設定'!$B$6),"期限超過",IF($A18="消込済","完了",IF($A18="要消込","明細確認",IF($A18="一部入金","残額確認",IF($A18="差額確認","金額確認","予定確認"))))))</f>
        <v/>
      </c>
    </row>
    <row r="19">
      <c r="A19" s="8">
        <f>IF($H19="","",IF($I19="","未入金",IF($J19&gt;0,"一部入金",IF($J19&lt;0,"差額確認",IF($K19="","要消込","消込済")))))</f>
        <v/>
      </c>
      <c r="B19" s="9" t="n"/>
      <c r="C19" s="10" t="n"/>
      <c r="D19" s="9" t="n"/>
      <c r="E19" s="11" t="n"/>
      <c r="F19" s="11" t="n"/>
      <c r="G19" s="10" t="n"/>
      <c r="H19" s="12" t="n"/>
      <c r="I19" s="12" t="n"/>
      <c r="J19" s="13">
        <f>IF($H19="","",$H19-IF($I19="",0,$I19))</f>
        <v/>
      </c>
      <c r="K19" s="11" t="n"/>
      <c r="L19" s="10" t="n"/>
      <c r="M19" s="10" t="n"/>
      <c r="N19" s="8">
        <f>IF($H19="","",IF(AND($J19&gt;0,$F19&lt;'設定'!$B$6),"期限超過",IF($A19="消込済","完了",IF($A19="要消込","明細確認",IF($A19="一部入金","残額確認",IF($A19="差額確認","金額確認","予定確認"))))))</f>
        <v/>
      </c>
    </row>
    <row r="20">
      <c r="A20" s="8">
        <f>IF($H20="","",IF($I20="","未入金",IF($J20&gt;0,"一部入金",IF($J20&lt;0,"差額確認",IF($K20="","要消込","消込済")))))</f>
        <v/>
      </c>
      <c r="B20" s="9" t="n"/>
      <c r="C20" s="10" t="n"/>
      <c r="D20" s="9" t="n"/>
      <c r="E20" s="11" t="n"/>
      <c r="F20" s="11" t="n"/>
      <c r="G20" s="10" t="n"/>
      <c r="H20" s="12" t="n"/>
      <c r="I20" s="12" t="n"/>
      <c r="J20" s="13">
        <f>IF($H20="","",$H20-IF($I20="",0,$I20))</f>
        <v/>
      </c>
      <c r="K20" s="11" t="n"/>
      <c r="L20" s="10" t="n"/>
      <c r="M20" s="10" t="n"/>
      <c r="N20" s="8">
        <f>IF($H20="","",IF(AND($J20&gt;0,$F20&lt;'設定'!$B$6),"期限超過",IF($A20="消込済","完了",IF($A20="要消込","明細確認",IF($A20="一部入金","残額確認",IF($A20="差額確認","金額確認","予定確認"))))))</f>
        <v/>
      </c>
    </row>
    <row r="21">
      <c r="A21" s="8">
        <f>IF($H21="","",IF($I21="","未入金",IF($J21&gt;0,"一部入金",IF($J21&lt;0,"差額確認",IF($K21="","要消込","消込済")))))</f>
        <v/>
      </c>
      <c r="B21" s="9" t="n"/>
      <c r="C21" s="10" t="n"/>
      <c r="D21" s="9" t="n"/>
      <c r="E21" s="11" t="n"/>
      <c r="F21" s="11" t="n"/>
      <c r="G21" s="10" t="n"/>
      <c r="H21" s="12" t="n"/>
      <c r="I21" s="12" t="n"/>
      <c r="J21" s="13">
        <f>IF($H21="","",$H21-IF($I21="",0,$I21))</f>
        <v/>
      </c>
      <c r="K21" s="11" t="n"/>
      <c r="L21" s="10" t="n"/>
      <c r="M21" s="10" t="n"/>
      <c r="N21" s="8">
        <f>IF($H21="","",IF(AND($J21&gt;0,$F21&lt;'設定'!$B$6),"期限超過",IF($A21="消込済","完了",IF($A21="要消込","明細確認",IF($A21="一部入金","残額確認",IF($A21="差額確認","金額確認","予定確認"))))))</f>
        <v/>
      </c>
    </row>
    <row r="22">
      <c r="A22" s="8">
        <f>IF($H22="","",IF($I22="","未入金",IF($J22&gt;0,"一部入金",IF($J22&lt;0,"差額確認",IF($K22="","要消込","消込済")))))</f>
        <v/>
      </c>
      <c r="B22" s="9" t="n"/>
      <c r="C22" s="10" t="n"/>
      <c r="D22" s="9" t="n"/>
      <c r="E22" s="11" t="n"/>
      <c r="F22" s="11" t="n"/>
      <c r="G22" s="10" t="n"/>
      <c r="H22" s="12" t="n"/>
      <c r="I22" s="12" t="n"/>
      <c r="J22" s="13">
        <f>IF($H22="","",$H22-IF($I22="",0,$I22))</f>
        <v/>
      </c>
      <c r="K22" s="11" t="n"/>
      <c r="L22" s="10" t="n"/>
      <c r="M22" s="10" t="n"/>
      <c r="N22" s="8">
        <f>IF($H22="","",IF(AND($J22&gt;0,$F22&lt;'設定'!$B$6),"期限超過",IF($A22="消込済","完了",IF($A22="要消込","明細確認",IF($A22="一部入金","残額確認",IF($A22="差額確認","金額確認","予定確認"))))))</f>
        <v/>
      </c>
    </row>
    <row r="23">
      <c r="A23" s="8">
        <f>IF($H23="","",IF($I23="","未入金",IF($J23&gt;0,"一部入金",IF($J23&lt;0,"差額確認",IF($K23="","要消込","消込済")))))</f>
        <v/>
      </c>
      <c r="B23" s="9" t="n"/>
      <c r="C23" s="10" t="n"/>
      <c r="D23" s="9" t="n"/>
      <c r="E23" s="11" t="n"/>
      <c r="F23" s="11" t="n"/>
      <c r="G23" s="10" t="n"/>
      <c r="H23" s="12" t="n"/>
      <c r="I23" s="12" t="n"/>
      <c r="J23" s="13">
        <f>IF($H23="","",$H23-IF($I23="",0,$I23))</f>
        <v/>
      </c>
      <c r="K23" s="11" t="n"/>
      <c r="L23" s="10" t="n"/>
      <c r="M23" s="10" t="n"/>
      <c r="N23" s="8">
        <f>IF($H23="","",IF(AND($J23&gt;0,$F23&lt;'設定'!$B$6),"期限超過",IF($A23="消込済","完了",IF($A23="要消込","明細確認",IF($A23="一部入金","残額確認",IF($A23="差額確認","金額確認","予定確認"))))))</f>
        <v/>
      </c>
    </row>
    <row r="24">
      <c r="A24" s="8">
        <f>IF($H24="","",IF($I24="","未入金",IF($J24&gt;0,"一部入金",IF($J24&lt;0,"差額確認",IF($K24="","要消込","消込済")))))</f>
        <v/>
      </c>
      <c r="B24" s="9" t="n"/>
      <c r="C24" s="10" t="n"/>
      <c r="D24" s="9" t="n"/>
      <c r="E24" s="11" t="n"/>
      <c r="F24" s="11" t="n"/>
      <c r="G24" s="10" t="n"/>
      <c r="H24" s="12" t="n"/>
      <c r="I24" s="12" t="n"/>
      <c r="J24" s="13">
        <f>IF($H24="","",$H24-IF($I24="",0,$I24))</f>
        <v/>
      </c>
      <c r="K24" s="11" t="n"/>
      <c r="L24" s="10" t="n"/>
      <c r="M24" s="10" t="n"/>
      <c r="N24" s="8">
        <f>IF($H24="","",IF(AND($J24&gt;0,$F24&lt;'設定'!$B$6),"期限超過",IF($A24="消込済","完了",IF($A24="要消込","明細確認",IF($A24="一部入金","残額確認",IF($A24="差額確認","金額確認","予定確認"))))))</f>
        <v/>
      </c>
    </row>
    <row r="25">
      <c r="A25" s="8">
        <f>IF($H25="","",IF($I25="","未入金",IF($J25&gt;0,"一部入金",IF($J25&lt;0,"差額確認",IF($K25="","要消込","消込済")))))</f>
        <v/>
      </c>
      <c r="B25" s="9" t="n"/>
      <c r="C25" s="10" t="n"/>
      <c r="D25" s="9" t="n"/>
      <c r="E25" s="11" t="n"/>
      <c r="F25" s="11" t="n"/>
      <c r="G25" s="10" t="n"/>
      <c r="H25" s="12" t="n"/>
      <c r="I25" s="12" t="n"/>
      <c r="J25" s="13">
        <f>IF($H25="","",$H25-IF($I25="",0,$I25))</f>
        <v/>
      </c>
      <c r="K25" s="11" t="n"/>
      <c r="L25" s="10" t="n"/>
      <c r="M25" s="10" t="n"/>
      <c r="N25" s="8">
        <f>IF($H25="","",IF(AND($J25&gt;0,$F25&lt;'設定'!$B$6),"期限超過",IF($A25="消込済","完了",IF($A25="要消込","明細確認",IF($A25="一部入金","残額確認",IF($A25="差額確認","金額確認","予定確認"))))))</f>
        <v/>
      </c>
    </row>
    <row r="26">
      <c r="A26" s="8">
        <f>IF($H26="","",IF($I26="","未入金",IF($J26&gt;0,"一部入金",IF($J26&lt;0,"差額確認",IF($K26="","要消込","消込済")))))</f>
        <v/>
      </c>
      <c r="B26" s="9" t="n"/>
      <c r="C26" s="10" t="n"/>
      <c r="D26" s="9" t="n"/>
      <c r="E26" s="11" t="n"/>
      <c r="F26" s="11" t="n"/>
      <c r="G26" s="10" t="n"/>
      <c r="H26" s="12" t="n"/>
      <c r="I26" s="12" t="n"/>
      <c r="J26" s="13">
        <f>IF($H26="","",$H26-IF($I26="",0,$I26))</f>
        <v/>
      </c>
      <c r="K26" s="11" t="n"/>
      <c r="L26" s="10" t="n"/>
      <c r="M26" s="10" t="n"/>
      <c r="N26" s="8">
        <f>IF($H26="","",IF(AND($J26&gt;0,$F26&lt;'設定'!$B$6),"期限超過",IF($A26="消込済","完了",IF($A26="要消込","明細確認",IF($A26="一部入金","残額確認",IF($A26="差額確認","金額確認","予定確認"))))))</f>
        <v/>
      </c>
    </row>
    <row r="27">
      <c r="A27" s="8">
        <f>IF($H27="","",IF($I27="","未入金",IF($J27&gt;0,"一部入金",IF($J27&lt;0,"差額確認",IF($K27="","要消込","消込済")))))</f>
        <v/>
      </c>
      <c r="B27" s="9" t="n"/>
      <c r="C27" s="10" t="n"/>
      <c r="D27" s="9" t="n"/>
      <c r="E27" s="11" t="n"/>
      <c r="F27" s="11" t="n"/>
      <c r="G27" s="10" t="n"/>
      <c r="H27" s="12" t="n"/>
      <c r="I27" s="12" t="n"/>
      <c r="J27" s="13">
        <f>IF($H27="","",$H27-IF($I27="",0,$I27))</f>
        <v/>
      </c>
      <c r="K27" s="11" t="n"/>
      <c r="L27" s="10" t="n"/>
      <c r="M27" s="10" t="n"/>
      <c r="N27" s="8">
        <f>IF($H27="","",IF(AND($J27&gt;0,$F27&lt;'設定'!$B$6),"期限超過",IF($A27="消込済","完了",IF($A27="要消込","明細確認",IF($A27="一部入金","残額確認",IF($A27="差額確認","金額確認","予定確認"))))))</f>
        <v/>
      </c>
    </row>
    <row r="28">
      <c r="A28" s="8">
        <f>IF($H28="","",IF($I28="","未入金",IF($J28&gt;0,"一部入金",IF($J28&lt;0,"差額確認",IF($K28="","要消込","消込済")))))</f>
        <v/>
      </c>
      <c r="B28" s="9" t="n"/>
      <c r="C28" s="10" t="n"/>
      <c r="D28" s="9" t="n"/>
      <c r="E28" s="11" t="n"/>
      <c r="F28" s="11" t="n"/>
      <c r="G28" s="10" t="n"/>
      <c r="H28" s="12" t="n"/>
      <c r="I28" s="12" t="n"/>
      <c r="J28" s="13">
        <f>IF($H28="","",$H28-IF($I28="",0,$I28))</f>
        <v/>
      </c>
      <c r="K28" s="11" t="n"/>
      <c r="L28" s="10" t="n"/>
      <c r="M28" s="10" t="n"/>
      <c r="N28" s="8">
        <f>IF($H28="","",IF(AND($J28&gt;0,$F28&lt;'設定'!$B$6),"期限超過",IF($A28="消込済","完了",IF($A28="要消込","明細確認",IF($A28="一部入金","残額確認",IF($A28="差額確認","金額確認","予定確認"))))))</f>
        <v/>
      </c>
    </row>
    <row r="29">
      <c r="A29" s="8">
        <f>IF($H29="","",IF($I29="","未入金",IF($J29&gt;0,"一部入金",IF($J29&lt;0,"差額確認",IF($K29="","要消込","消込済")))))</f>
        <v/>
      </c>
      <c r="B29" s="9" t="n"/>
      <c r="C29" s="10" t="n"/>
      <c r="D29" s="9" t="n"/>
      <c r="E29" s="11" t="n"/>
      <c r="F29" s="11" t="n"/>
      <c r="G29" s="10" t="n"/>
      <c r="H29" s="12" t="n"/>
      <c r="I29" s="12" t="n"/>
      <c r="J29" s="13">
        <f>IF($H29="","",$H29-IF($I29="",0,$I29))</f>
        <v/>
      </c>
      <c r="K29" s="11" t="n"/>
      <c r="L29" s="10" t="n"/>
      <c r="M29" s="10" t="n"/>
      <c r="N29" s="8">
        <f>IF($H29="","",IF(AND($J29&gt;0,$F29&lt;'設定'!$B$6),"期限超過",IF($A29="消込済","完了",IF($A29="要消込","明細確認",IF($A29="一部入金","残額確認",IF($A29="差額確認","金額確認","予定確認"))))))</f>
        <v/>
      </c>
    </row>
    <row r="30">
      <c r="A30" s="8">
        <f>IF($H30="","",IF($I30="","未入金",IF($J30&gt;0,"一部入金",IF($J30&lt;0,"差額確認",IF($K30="","要消込","消込済")))))</f>
        <v/>
      </c>
      <c r="B30" s="9" t="n"/>
      <c r="C30" s="10" t="n"/>
      <c r="D30" s="9" t="n"/>
      <c r="E30" s="11" t="n"/>
      <c r="F30" s="11" t="n"/>
      <c r="G30" s="10" t="n"/>
      <c r="H30" s="12" t="n"/>
      <c r="I30" s="12" t="n"/>
      <c r="J30" s="13">
        <f>IF($H30="","",$H30-IF($I30="",0,$I30))</f>
        <v/>
      </c>
      <c r="K30" s="11" t="n"/>
      <c r="L30" s="10" t="n"/>
      <c r="M30" s="10" t="n"/>
      <c r="N30" s="8">
        <f>IF($H30="","",IF(AND($J30&gt;0,$F30&lt;'設定'!$B$6),"期限超過",IF($A30="消込済","完了",IF($A30="要消込","明細確認",IF($A30="一部入金","残額確認",IF($A30="差額確認","金額確認","予定確認"))))))</f>
        <v/>
      </c>
    </row>
    <row r="31">
      <c r="A31" s="8">
        <f>IF($H31="","",IF($I31="","未入金",IF($J31&gt;0,"一部入金",IF($J31&lt;0,"差額確認",IF($K31="","要消込","消込済")))))</f>
        <v/>
      </c>
      <c r="B31" s="9" t="n"/>
      <c r="C31" s="10" t="n"/>
      <c r="D31" s="9" t="n"/>
      <c r="E31" s="11" t="n"/>
      <c r="F31" s="11" t="n"/>
      <c r="G31" s="10" t="n"/>
      <c r="H31" s="12" t="n"/>
      <c r="I31" s="12" t="n"/>
      <c r="J31" s="13">
        <f>IF($H31="","",$H31-IF($I31="",0,$I31))</f>
        <v/>
      </c>
      <c r="K31" s="11" t="n"/>
      <c r="L31" s="10" t="n"/>
      <c r="M31" s="10" t="n"/>
      <c r="N31" s="8">
        <f>IF($H31="","",IF(AND($J31&gt;0,$F31&lt;'設定'!$B$6),"期限超過",IF($A31="消込済","完了",IF($A31="要消込","明細確認",IF($A31="一部入金","残額確認",IF($A31="差額確認","金額確認","予定確認"))))))</f>
        <v/>
      </c>
    </row>
    <row r="32">
      <c r="A32" s="8">
        <f>IF($H32="","",IF($I32="","未入金",IF($J32&gt;0,"一部入金",IF($J32&lt;0,"差額確認",IF($K32="","要消込","消込済")))))</f>
        <v/>
      </c>
      <c r="B32" s="9" t="n"/>
      <c r="C32" s="10" t="n"/>
      <c r="D32" s="9" t="n"/>
      <c r="E32" s="11" t="n"/>
      <c r="F32" s="11" t="n"/>
      <c r="G32" s="10" t="n"/>
      <c r="H32" s="12" t="n"/>
      <c r="I32" s="12" t="n"/>
      <c r="J32" s="13">
        <f>IF($H32="","",$H32-IF($I32="",0,$I32))</f>
        <v/>
      </c>
      <c r="K32" s="11" t="n"/>
      <c r="L32" s="10" t="n"/>
      <c r="M32" s="10" t="n"/>
      <c r="N32" s="8">
        <f>IF($H32="","",IF(AND($J32&gt;0,$F32&lt;'設定'!$B$6),"期限超過",IF($A32="消込済","完了",IF($A32="要消込","明細確認",IF($A32="一部入金","残額確認",IF($A32="差額確認","金額確認","予定確認"))))))</f>
        <v/>
      </c>
    </row>
    <row r="33">
      <c r="A33" s="8">
        <f>IF($H33="","",IF($I33="","未入金",IF($J33&gt;0,"一部入金",IF($J33&lt;0,"差額確認",IF($K33="","要消込","消込済")))))</f>
        <v/>
      </c>
      <c r="B33" s="9" t="n"/>
      <c r="C33" s="10" t="n"/>
      <c r="D33" s="9" t="n"/>
      <c r="E33" s="11" t="n"/>
      <c r="F33" s="11" t="n"/>
      <c r="G33" s="10" t="n"/>
      <c r="H33" s="12" t="n"/>
      <c r="I33" s="12" t="n"/>
      <c r="J33" s="13">
        <f>IF($H33="","",$H33-IF($I33="",0,$I33))</f>
        <v/>
      </c>
      <c r="K33" s="11" t="n"/>
      <c r="L33" s="10" t="n"/>
      <c r="M33" s="10" t="n"/>
      <c r="N33" s="8">
        <f>IF($H33="","",IF(AND($J33&gt;0,$F33&lt;'設定'!$B$6),"期限超過",IF($A33="消込済","完了",IF($A33="要消込","明細確認",IF($A33="一部入金","残額確認",IF($A33="差額確認","金額確認","予定確認"))))))</f>
        <v/>
      </c>
    </row>
    <row r="34">
      <c r="A34" s="8">
        <f>IF($H34="","",IF($I34="","未入金",IF($J34&gt;0,"一部入金",IF($J34&lt;0,"差額確認",IF($K34="","要消込","消込済")))))</f>
        <v/>
      </c>
      <c r="B34" s="9" t="n"/>
      <c r="C34" s="10" t="n"/>
      <c r="D34" s="9" t="n"/>
      <c r="E34" s="11" t="n"/>
      <c r="F34" s="11" t="n"/>
      <c r="G34" s="10" t="n"/>
      <c r="H34" s="12" t="n"/>
      <c r="I34" s="12" t="n"/>
      <c r="J34" s="13">
        <f>IF($H34="","",$H34-IF($I34="",0,$I34))</f>
        <v/>
      </c>
      <c r="K34" s="11" t="n"/>
      <c r="L34" s="10" t="n"/>
      <c r="M34" s="10" t="n"/>
      <c r="N34" s="8">
        <f>IF($H34="","",IF(AND($J34&gt;0,$F34&lt;'設定'!$B$6),"期限超過",IF($A34="消込済","完了",IF($A34="要消込","明細確認",IF($A34="一部入金","残額確認",IF($A34="差額確認","金額確認","予定確認"))))))</f>
        <v/>
      </c>
    </row>
    <row r="35">
      <c r="A35" s="8">
        <f>IF($H35="","",IF($I35="","未入金",IF($J35&gt;0,"一部入金",IF($J35&lt;0,"差額確認",IF($K35="","要消込","消込済")))))</f>
        <v/>
      </c>
      <c r="B35" s="9" t="n"/>
      <c r="C35" s="10" t="n"/>
      <c r="D35" s="9" t="n"/>
      <c r="E35" s="11" t="n"/>
      <c r="F35" s="11" t="n"/>
      <c r="G35" s="10" t="n"/>
      <c r="H35" s="12" t="n"/>
      <c r="I35" s="12" t="n"/>
      <c r="J35" s="13">
        <f>IF($H35="","",$H35-IF($I35="",0,$I35))</f>
        <v/>
      </c>
      <c r="K35" s="11" t="n"/>
      <c r="L35" s="10" t="n"/>
      <c r="M35" s="10" t="n"/>
      <c r="N35" s="8">
        <f>IF($H35="","",IF(AND($J35&gt;0,$F35&lt;'設定'!$B$6),"期限超過",IF($A35="消込済","完了",IF($A35="要消込","明細確認",IF($A35="一部入金","残額確認",IF($A35="差額確認","金額確認","予定確認"))))))</f>
        <v/>
      </c>
    </row>
    <row r="36">
      <c r="A36" s="8">
        <f>IF($H36="","",IF($I36="","未入金",IF($J36&gt;0,"一部入金",IF($J36&lt;0,"差額確認",IF($K36="","要消込","消込済")))))</f>
        <v/>
      </c>
      <c r="B36" s="9" t="n"/>
      <c r="C36" s="10" t="n"/>
      <c r="D36" s="9" t="n"/>
      <c r="E36" s="11" t="n"/>
      <c r="F36" s="11" t="n"/>
      <c r="G36" s="10" t="n"/>
      <c r="H36" s="12" t="n"/>
      <c r="I36" s="12" t="n"/>
      <c r="J36" s="13">
        <f>IF($H36="","",$H36-IF($I36="",0,$I36))</f>
        <v/>
      </c>
      <c r="K36" s="11" t="n"/>
      <c r="L36" s="10" t="n"/>
      <c r="M36" s="10" t="n"/>
      <c r="N36" s="8">
        <f>IF($H36="","",IF(AND($J36&gt;0,$F36&lt;'設定'!$B$6),"期限超過",IF($A36="消込済","完了",IF($A36="要消込","明細確認",IF($A36="一部入金","残額確認",IF($A36="差額確認","金額確認","予定確認"))))))</f>
        <v/>
      </c>
    </row>
    <row r="37">
      <c r="A37" s="8">
        <f>IF($H37="","",IF($I37="","未入金",IF($J37&gt;0,"一部入金",IF($J37&lt;0,"差額確認",IF($K37="","要消込","消込済")))))</f>
        <v/>
      </c>
      <c r="B37" s="9" t="n"/>
      <c r="C37" s="10" t="n"/>
      <c r="D37" s="9" t="n"/>
      <c r="E37" s="11" t="n"/>
      <c r="F37" s="11" t="n"/>
      <c r="G37" s="10" t="n"/>
      <c r="H37" s="12" t="n"/>
      <c r="I37" s="12" t="n"/>
      <c r="J37" s="13">
        <f>IF($H37="","",$H37-IF($I37="",0,$I37))</f>
        <v/>
      </c>
      <c r="K37" s="11" t="n"/>
      <c r="L37" s="10" t="n"/>
      <c r="M37" s="10" t="n"/>
      <c r="N37" s="8">
        <f>IF($H37="","",IF(AND($J37&gt;0,$F37&lt;'設定'!$B$6),"期限超過",IF($A37="消込済","完了",IF($A37="要消込","明細確認",IF($A37="一部入金","残額確認",IF($A37="差額確認","金額確認","予定確認"))))))</f>
        <v/>
      </c>
    </row>
    <row r="38">
      <c r="A38" s="8">
        <f>IF($H38="","",IF($I38="","未入金",IF($J38&gt;0,"一部入金",IF($J38&lt;0,"差額確認",IF($K38="","要消込","消込済")))))</f>
        <v/>
      </c>
      <c r="B38" s="9" t="n"/>
      <c r="C38" s="10" t="n"/>
      <c r="D38" s="9" t="n"/>
      <c r="E38" s="11" t="n"/>
      <c r="F38" s="11" t="n"/>
      <c r="G38" s="10" t="n"/>
      <c r="H38" s="12" t="n"/>
      <c r="I38" s="12" t="n"/>
      <c r="J38" s="13">
        <f>IF($H38="","",$H38-IF($I38="",0,$I38))</f>
        <v/>
      </c>
      <c r="K38" s="11" t="n"/>
      <c r="L38" s="10" t="n"/>
      <c r="M38" s="10" t="n"/>
      <c r="N38" s="8">
        <f>IF($H38="","",IF(AND($J38&gt;0,$F38&lt;'設定'!$B$6),"期限超過",IF($A38="消込済","完了",IF($A38="要消込","明細確認",IF($A38="一部入金","残額確認",IF($A38="差額確認","金額確認","予定確認"))))))</f>
        <v/>
      </c>
    </row>
    <row r="39">
      <c r="A39" s="8">
        <f>IF($H39="","",IF($I39="","未入金",IF($J39&gt;0,"一部入金",IF($J39&lt;0,"差額確認",IF($K39="","要消込","消込済")))))</f>
        <v/>
      </c>
      <c r="B39" s="9" t="n"/>
      <c r="C39" s="10" t="n"/>
      <c r="D39" s="9" t="n"/>
      <c r="E39" s="11" t="n"/>
      <c r="F39" s="11" t="n"/>
      <c r="G39" s="10" t="n"/>
      <c r="H39" s="12" t="n"/>
      <c r="I39" s="12" t="n"/>
      <c r="J39" s="13">
        <f>IF($H39="","",$H39-IF($I39="",0,$I39))</f>
        <v/>
      </c>
      <c r="K39" s="11" t="n"/>
      <c r="L39" s="10" t="n"/>
      <c r="M39" s="10" t="n"/>
      <c r="N39" s="8">
        <f>IF($H39="","",IF(AND($J39&gt;0,$F39&lt;'設定'!$B$6),"期限超過",IF($A39="消込済","完了",IF($A39="要消込","明細確認",IF($A39="一部入金","残額確認",IF($A39="差額確認","金額確認","予定確認"))))))</f>
        <v/>
      </c>
    </row>
    <row r="40">
      <c r="A40" s="8">
        <f>IF($H40="","",IF($I40="","未入金",IF($J40&gt;0,"一部入金",IF($J40&lt;0,"差額確認",IF($K40="","要消込","消込済")))))</f>
        <v/>
      </c>
      <c r="B40" s="9" t="n"/>
      <c r="C40" s="10" t="n"/>
      <c r="D40" s="9" t="n"/>
      <c r="E40" s="11" t="n"/>
      <c r="F40" s="11" t="n"/>
      <c r="G40" s="10" t="n"/>
      <c r="H40" s="12" t="n"/>
      <c r="I40" s="12" t="n"/>
      <c r="J40" s="13">
        <f>IF($H40="","",$H40-IF($I40="",0,$I40))</f>
        <v/>
      </c>
      <c r="K40" s="11" t="n"/>
      <c r="L40" s="10" t="n"/>
      <c r="M40" s="10" t="n"/>
      <c r="N40" s="8">
        <f>IF($H40="","",IF(AND($J40&gt;0,$F40&lt;'設定'!$B$6),"期限超過",IF($A40="消込済","完了",IF($A40="要消込","明細確認",IF($A40="一部入金","残額確認",IF($A40="差額確認","金額確認","予定確認"))))))</f>
        <v/>
      </c>
    </row>
    <row r="41">
      <c r="A41" s="8">
        <f>IF($H41="","",IF($I41="","未入金",IF($J41&gt;0,"一部入金",IF($J41&lt;0,"差額確認",IF($K41="","要消込","消込済")))))</f>
        <v/>
      </c>
      <c r="B41" s="9" t="n"/>
      <c r="C41" s="10" t="n"/>
      <c r="D41" s="9" t="n"/>
      <c r="E41" s="11" t="n"/>
      <c r="F41" s="11" t="n"/>
      <c r="G41" s="10" t="n"/>
      <c r="H41" s="12" t="n"/>
      <c r="I41" s="12" t="n"/>
      <c r="J41" s="13">
        <f>IF($H41="","",$H41-IF($I41="",0,$I41))</f>
        <v/>
      </c>
      <c r="K41" s="11" t="n"/>
      <c r="L41" s="10" t="n"/>
      <c r="M41" s="10" t="n"/>
      <c r="N41" s="8">
        <f>IF($H41="","",IF(AND($J41&gt;0,$F41&lt;'設定'!$B$6),"期限超過",IF($A41="消込済","完了",IF($A41="要消込","明細確認",IF($A41="一部入金","残額確認",IF($A41="差額確認","金額確認","予定確認"))))))</f>
        <v/>
      </c>
    </row>
  </sheetData>
  <autoFilter ref="A10:N41"/>
  <mergeCells count="1">
    <mergeCell ref="A6:N6"/>
  </mergeCells>
  <conditionalFormatting sqref="A12:N41">
    <cfRule type="expression" priority="1" dxfId="0">
      <formula>$N12="期限超過"</formula>
    </cfRule>
  </conditionalFormatting>
  <conditionalFormatting sqref="J12:J41">
    <cfRule type="expression" priority="2" dxfId="1">
      <formula>AND($J12&gt;0,$F12&lt;'設定'!$B$6)</formula>
    </cfRule>
  </conditionalFormatting>
  <dataValidations count="1">
    <dataValidation sqref="M12:M41" showDropDown="0" showInputMessage="0" showErrorMessage="0" allowBlank="1" type="list">
      <formula1>"確認済,残額の予定を確認,予定日後に確認,先方へ確認予定,予定日まで待機"</formula1>
    </dataValidation>
  </dataValidations>
  <pageMargins left="0.75" right="0.75" top="1" bottom="1" header="0.5" footer="0.5"/>
  <pageSetup orientation="landscape" fitToHeight="0" fitToWidth="1"/>
  <drawing xmlns:r="http://schemas.openxmlformats.org/officeDocument/2006/relationships" r:id="rId1"/>
  <legacyDrawing xmlns:r="http://schemas.openxmlformats.org/officeDocument/2006/relationships" r:id="anysvml"/>
</worksheet>
</file>

<file path=xl/worksheets/sheet2.xml><?xml version="1.0" encoding="utf-8"?>
<worksheet xmlns="http://schemas.openxmlformats.org/spreadsheetml/2006/main">
  <sheetPr>
    <tabColor rgb="00540FE9"/>
    <outlinePr summaryBelow="1" summaryRight="1"/>
    <pageSetUpPr fitToPage="1"/>
  </sheetPr>
  <dimension ref="A1:G28"/>
  <sheetViews>
    <sheetView showGridLines="0" workbookViewId="0">
      <pane xSplit="2" ySplit="7" topLeftCell="C8" activePane="bottomRight" state="frozen"/>
      <selection pane="topRight"/>
      <selection pane="bottomLeft"/>
      <selection pane="bottomRight" activeCell="A1" sqref="A1"/>
    </sheetView>
  </sheetViews>
  <sheetFormatPr baseColWidth="8" defaultRowHeight="15"/>
  <cols>
    <col width="12" customWidth="1" min="1" max="1"/>
    <col width="28" customWidth="1" min="2" max="2"/>
    <col width="15" customWidth="1" min="3" max="3"/>
    <col width="15" customWidth="1" min="4" max="4"/>
    <col width="15" customWidth="1" min="5" max="5"/>
    <col width="15" customWidth="1" min="6" max="6"/>
    <col width="15" customWidth="1" min="7" max="7"/>
  </cols>
  <sheetData>
    <row r="1">
      <c r="A1" s="1" t="inlineStr">
        <is>
          <t>工事別サマリー</t>
        </is>
      </c>
    </row>
    <row r="2">
      <c r="A2" s="2" t="inlineStr">
        <is>
          <t>同じ工事No.の複数回請求を合算して、工事単位の回収状況を確認します。工事No.だけ黄色いセルに入力してください。</t>
        </is>
      </c>
    </row>
    <row r="4">
      <c r="A4" s="3" t="inlineStr">
        <is>
          <t>基準日</t>
        </is>
      </c>
      <c r="B4" s="4">
        <f>'設定'!$B$6</f>
        <v/>
      </c>
    </row>
    <row r="7">
      <c r="A7" s="7" t="inlineStr">
        <is>
          <t>工事No.</t>
        </is>
      </c>
      <c r="B7" s="7" t="inlineStr">
        <is>
          <t>工事名</t>
        </is>
      </c>
      <c r="C7" s="7" t="inlineStr">
        <is>
          <t>請求額計</t>
        </is>
      </c>
      <c r="D7" s="7" t="inlineStr">
        <is>
          <t>実入金計</t>
        </is>
      </c>
      <c r="E7" s="7" t="inlineStr">
        <is>
          <t>未入金残</t>
        </is>
      </c>
      <c r="F7" s="7" t="inlineStr">
        <is>
          <t>期限超過残</t>
        </is>
      </c>
      <c r="G7" s="7" t="inlineStr">
        <is>
          <t>回収状況</t>
        </is>
      </c>
    </row>
    <row r="8">
      <c r="A8" s="9" t="inlineStr">
        <is>
          <t>K-001</t>
        </is>
      </c>
      <c r="B8" s="14">
        <f>IF($A8="","",IFERROR(INDEX('入金予定・消込表'!$C$12:$C$41,MATCH($A8,'入金予定・消込表'!$B$12:$B$41,0)),""))</f>
        <v/>
      </c>
      <c r="C8" s="13">
        <f>IF($A8="","",SUMIF('入金予定・消込表'!$B$12:$B$41,$A8,'入金予定・消込表'!$H$12:$H$41))</f>
        <v/>
      </c>
      <c r="D8" s="13">
        <f>IF($A8="","",SUMIF('入金予定・消込表'!$B$12:$B$41,$A8,'入金予定・消込表'!$I$12:$I$41))</f>
        <v/>
      </c>
      <c r="E8" s="13">
        <f>IF($A8="","",$C8-$D8)</f>
        <v/>
      </c>
      <c r="F8" s="13">
        <f>IF($A8="","",SUMIFS('入金予定・消込表'!$J$12:$J$41,'入金予定・消込表'!$B$12:$B$41,$A8,'入金予定・消込表'!$F$12:$F$41,"&lt;"&amp;$B$4))</f>
        <v/>
      </c>
      <c r="G8" s="8">
        <f>IF($A8="","",IF($E8=0,"回収済",IF($F8&gt;0,"期限超過",IF($D8&gt;0,"一部入金","未入金"))))</f>
        <v/>
      </c>
    </row>
    <row r="9">
      <c r="A9" s="9" t="inlineStr">
        <is>
          <t>K-002</t>
        </is>
      </c>
      <c r="B9" s="14">
        <f>IF($A9="","",IFERROR(INDEX('入金予定・消込表'!$C$12:$C$41,MATCH($A9,'入金予定・消込表'!$B$12:$B$41,0)),""))</f>
        <v/>
      </c>
      <c r="C9" s="13">
        <f>IF($A9="","",SUMIF('入金予定・消込表'!$B$12:$B$41,$A9,'入金予定・消込表'!$H$12:$H$41))</f>
        <v/>
      </c>
      <c r="D9" s="13">
        <f>IF($A9="","",SUMIF('入金予定・消込表'!$B$12:$B$41,$A9,'入金予定・消込表'!$I$12:$I$41))</f>
        <v/>
      </c>
      <c r="E9" s="13">
        <f>IF($A9="","",$C9-$D9)</f>
        <v/>
      </c>
      <c r="F9" s="13">
        <f>IF($A9="","",SUMIFS('入金予定・消込表'!$J$12:$J$41,'入金予定・消込表'!$B$12:$B$41,$A9,'入金予定・消込表'!$F$12:$F$41,"&lt;"&amp;$B$4))</f>
        <v/>
      </c>
      <c r="G9" s="8">
        <f>IF($A9="","",IF($E9=0,"回収済",IF($F9&gt;0,"期限超過",IF($D9&gt;0,"一部入金","未入金"))))</f>
        <v/>
      </c>
    </row>
    <row r="10">
      <c r="A10" s="9" t="inlineStr">
        <is>
          <t>K-003</t>
        </is>
      </c>
      <c r="B10" s="14">
        <f>IF($A10="","",IFERROR(INDEX('入金予定・消込表'!$C$12:$C$41,MATCH($A10,'入金予定・消込表'!$B$12:$B$41,0)),""))</f>
        <v/>
      </c>
      <c r="C10" s="13">
        <f>IF($A10="","",SUMIF('入金予定・消込表'!$B$12:$B$41,$A10,'入金予定・消込表'!$H$12:$H$41))</f>
        <v/>
      </c>
      <c r="D10" s="13">
        <f>IF($A10="","",SUMIF('入金予定・消込表'!$B$12:$B$41,$A10,'入金予定・消込表'!$I$12:$I$41))</f>
        <v/>
      </c>
      <c r="E10" s="13">
        <f>IF($A10="","",$C10-$D10)</f>
        <v/>
      </c>
      <c r="F10" s="13">
        <f>IF($A10="","",SUMIFS('入金予定・消込表'!$J$12:$J$41,'入金予定・消込表'!$B$12:$B$41,$A10,'入金予定・消込表'!$F$12:$F$41,"&lt;"&amp;$B$4))</f>
        <v/>
      </c>
      <c r="G10" s="8">
        <f>IF($A10="","",IF($E10=0,"回収済",IF($F10&gt;0,"期限超過",IF($D10&gt;0,"一部入金","未入金"))))</f>
        <v/>
      </c>
    </row>
    <row r="11">
      <c r="A11" s="9" t="inlineStr">
        <is>
          <t>K-004</t>
        </is>
      </c>
      <c r="B11" s="14">
        <f>IF($A11="","",IFERROR(INDEX('入金予定・消込表'!$C$12:$C$41,MATCH($A11,'入金予定・消込表'!$B$12:$B$41,0)),""))</f>
        <v/>
      </c>
      <c r="C11" s="13">
        <f>IF($A11="","",SUMIF('入金予定・消込表'!$B$12:$B$41,$A11,'入金予定・消込表'!$H$12:$H$41))</f>
        <v/>
      </c>
      <c r="D11" s="13">
        <f>IF($A11="","",SUMIF('入金予定・消込表'!$B$12:$B$41,$A11,'入金予定・消込表'!$I$12:$I$41))</f>
        <v/>
      </c>
      <c r="E11" s="13">
        <f>IF($A11="","",$C11-$D11)</f>
        <v/>
      </c>
      <c r="F11" s="13">
        <f>IF($A11="","",SUMIFS('入金予定・消込表'!$J$12:$J$41,'入金予定・消込表'!$B$12:$B$41,$A11,'入金予定・消込表'!$F$12:$F$41,"&lt;"&amp;$B$4))</f>
        <v/>
      </c>
      <c r="G11" s="8">
        <f>IF($A11="","",IF($E11=0,"回収済",IF($F11&gt;0,"期限超過",IF($D11&gt;0,"一部入金","未入金"))))</f>
        <v/>
      </c>
    </row>
    <row r="12">
      <c r="A12" s="9" t="inlineStr">
        <is>
          <t>K-005</t>
        </is>
      </c>
      <c r="B12" s="14">
        <f>IF($A12="","",IFERROR(INDEX('入金予定・消込表'!$C$12:$C$41,MATCH($A12,'入金予定・消込表'!$B$12:$B$41,0)),""))</f>
        <v/>
      </c>
      <c r="C12" s="13">
        <f>IF($A12="","",SUMIF('入金予定・消込表'!$B$12:$B$41,$A12,'入金予定・消込表'!$H$12:$H$41))</f>
        <v/>
      </c>
      <c r="D12" s="13">
        <f>IF($A12="","",SUMIF('入金予定・消込表'!$B$12:$B$41,$A12,'入金予定・消込表'!$I$12:$I$41))</f>
        <v/>
      </c>
      <c r="E12" s="13">
        <f>IF($A12="","",$C12-$D12)</f>
        <v/>
      </c>
      <c r="F12" s="13">
        <f>IF($A12="","",SUMIFS('入金予定・消込表'!$J$12:$J$41,'入金予定・消込表'!$B$12:$B$41,$A12,'入金予定・消込表'!$F$12:$F$41,"&lt;"&amp;$B$4))</f>
        <v/>
      </c>
      <c r="G12" s="8">
        <f>IF($A12="","",IF($E12=0,"回収済",IF($F12&gt;0,"期限超過",IF($D12&gt;0,"一部入金","未入金"))))</f>
        <v/>
      </c>
    </row>
    <row r="13">
      <c r="A13" s="9" t="inlineStr">
        <is>
          <t>K-006</t>
        </is>
      </c>
      <c r="B13" s="14">
        <f>IF($A13="","",IFERROR(INDEX('入金予定・消込表'!$C$12:$C$41,MATCH($A13,'入金予定・消込表'!$B$12:$B$41,0)),""))</f>
        <v/>
      </c>
      <c r="C13" s="13">
        <f>IF($A13="","",SUMIF('入金予定・消込表'!$B$12:$B$41,$A13,'入金予定・消込表'!$H$12:$H$41))</f>
        <v/>
      </c>
      <c r="D13" s="13">
        <f>IF($A13="","",SUMIF('入金予定・消込表'!$B$12:$B$41,$A13,'入金予定・消込表'!$I$12:$I$41))</f>
        <v/>
      </c>
      <c r="E13" s="13">
        <f>IF($A13="","",$C13-$D13)</f>
        <v/>
      </c>
      <c r="F13" s="13">
        <f>IF($A13="","",SUMIFS('入金予定・消込表'!$J$12:$J$41,'入金予定・消込表'!$B$12:$B$41,$A13,'入金予定・消込表'!$F$12:$F$41,"&lt;"&amp;$B$4))</f>
        <v/>
      </c>
      <c r="G13" s="8">
        <f>IF($A13="","",IF($E13=0,"回収済",IF($F13&gt;0,"期限超過",IF($D13&gt;0,"一部入金","未入金"))))</f>
        <v/>
      </c>
    </row>
    <row r="14">
      <c r="A14" s="9" t="n"/>
      <c r="B14" s="14">
        <f>IF($A14="","",IFERROR(INDEX('入金予定・消込表'!$C$12:$C$41,MATCH($A14,'入金予定・消込表'!$B$12:$B$41,0)),""))</f>
        <v/>
      </c>
      <c r="C14" s="13">
        <f>IF($A14="","",SUMIF('入金予定・消込表'!$B$12:$B$41,$A14,'入金予定・消込表'!$H$12:$H$41))</f>
        <v/>
      </c>
      <c r="D14" s="13">
        <f>IF($A14="","",SUMIF('入金予定・消込表'!$B$12:$B$41,$A14,'入金予定・消込表'!$I$12:$I$41))</f>
        <v/>
      </c>
      <c r="E14" s="13">
        <f>IF($A14="","",$C14-$D14)</f>
        <v/>
      </c>
      <c r="F14" s="13">
        <f>IF($A14="","",SUMIFS('入金予定・消込表'!$J$12:$J$41,'入金予定・消込表'!$B$12:$B$41,$A14,'入金予定・消込表'!$F$12:$F$41,"&lt;"&amp;$B$4))</f>
        <v/>
      </c>
      <c r="G14" s="8">
        <f>IF($A14="","",IF($E14=0,"回収済",IF($F14&gt;0,"期限超過",IF($D14&gt;0,"一部入金","未入金"))))</f>
        <v/>
      </c>
    </row>
    <row r="15">
      <c r="A15" s="9" t="n"/>
      <c r="B15" s="14">
        <f>IF($A15="","",IFERROR(INDEX('入金予定・消込表'!$C$12:$C$41,MATCH($A15,'入金予定・消込表'!$B$12:$B$41,0)),""))</f>
        <v/>
      </c>
      <c r="C15" s="13">
        <f>IF($A15="","",SUMIF('入金予定・消込表'!$B$12:$B$41,$A15,'入金予定・消込表'!$H$12:$H$41))</f>
        <v/>
      </c>
      <c r="D15" s="13">
        <f>IF($A15="","",SUMIF('入金予定・消込表'!$B$12:$B$41,$A15,'入金予定・消込表'!$I$12:$I$41))</f>
        <v/>
      </c>
      <c r="E15" s="13">
        <f>IF($A15="","",$C15-$D15)</f>
        <v/>
      </c>
      <c r="F15" s="13">
        <f>IF($A15="","",SUMIFS('入金予定・消込表'!$J$12:$J$41,'入金予定・消込表'!$B$12:$B$41,$A15,'入金予定・消込表'!$F$12:$F$41,"&lt;"&amp;$B$4))</f>
        <v/>
      </c>
      <c r="G15" s="8">
        <f>IF($A15="","",IF($E15=0,"回収済",IF($F15&gt;0,"期限超過",IF($D15&gt;0,"一部入金","未入金"))))</f>
        <v/>
      </c>
    </row>
    <row r="16">
      <c r="A16" s="9" t="n"/>
      <c r="B16" s="14">
        <f>IF($A16="","",IFERROR(INDEX('入金予定・消込表'!$C$12:$C$41,MATCH($A16,'入金予定・消込表'!$B$12:$B$41,0)),""))</f>
        <v/>
      </c>
      <c r="C16" s="13">
        <f>IF($A16="","",SUMIF('入金予定・消込表'!$B$12:$B$41,$A16,'入金予定・消込表'!$H$12:$H$41))</f>
        <v/>
      </c>
      <c r="D16" s="13">
        <f>IF($A16="","",SUMIF('入金予定・消込表'!$B$12:$B$41,$A16,'入金予定・消込表'!$I$12:$I$41))</f>
        <v/>
      </c>
      <c r="E16" s="13">
        <f>IF($A16="","",$C16-$D16)</f>
        <v/>
      </c>
      <c r="F16" s="13">
        <f>IF($A16="","",SUMIFS('入金予定・消込表'!$J$12:$J$41,'入金予定・消込表'!$B$12:$B$41,$A16,'入金予定・消込表'!$F$12:$F$41,"&lt;"&amp;$B$4))</f>
        <v/>
      </c>
      <c r="G16" s="8">
        <f>IF($A16="","",IF($E16=0,"回収済",IF($F16&gt;0,"期限超過",IF($D16&gt;0,"一部入金","未入金"))))</f>
        <v/>
      </c>
    </row>
    <row r="17">
      <c r="A17" s="9" t="n"/>
      <c r="B17" s="14">
        <f>IF($A17="","",IFERROR(INDEX('入金予定・消込表'!$C$12:$C$41,MATCH($A17,'入金予定・消込表'!$B$12:$B$41,0)),""))</f>
        <v/>
      </c>
      <c r="C17" s="13">
        <f>IF($A17="","",SUMIF('入金予定・消込表'!$B$12:$B$41,$A17,'入金予定・消込表'!$H$12:$H$41))</f>
        <v/>
      </c>
      <c r="D17" s="13">
        <f>IF($A17="","",SUMIF('入金予定・消込表'!$B$12:$B$41,$A17,'入金予定・消込表'!$I$12:$I$41))</f>
        <v/>
      </c>
      <c r="E17" s="13">
        <f>IF($A17="","",$C17-$D17)</f>
        <v/>
      </c>
      <c r="F17" s="13">
        <f>IF($A17="","",SUMIFS('入金予定・消込表'!$J$12:$J$41,'入金予定・消込表'!$B$12:$B$41,$A17,'入金予定・消込表'!$F$12:$F$41,"&lt;"&amp;$B$4))</f>
        <v/>
      </c>
      <c r="G17" s="8">
        <f>IF($A17="","",IF($E17=0,"回収済",IF($F17&gt;0,"期限超過",IF($D17&gt;0,"一部入金","未入金"))))</f>
        <v/>
      </c>
    </row>
    <row r="18">
      <c r="A18" s="9" t="n"/>
      <c r="B18" s="14">
        <f>IF($A18="","",IFERROR(INDEX('入金予定・消込表'!$C$12:$C$41,MATCH($A18,'入金予定・消込表'!$B$12:$B$41,0)),""))</f>
        <v/>
      </c>
      <c r="C18" s="13">
        <f>IF($A18="","",SUMIF('入金予定・消込表'!$B$12:$B$41,$A18,'入金予定・消込表'!$H$12:$H$41))</f>
        <v/>
      </c>
      <c r="D18" s="13">
        <f>IF($A18="","",SUMIF('入金予定・消込表'!$B$12:$B$41,$A18,'入金予定・消込表'!$I$12:$I$41))</f>
        <v/>
      </c>
      <c r="E18" s="13">
        <f>IF($A18="","",$C18-$D18)</f>
        <v/>
      </c>
      <c r="F18" s="13">
        <f>IF($A18="","",SUMIFS('入金予定・消込表'!$J$12:$J$41,'入金予定・消込表'!$B$12:$B$41,$A18,'入金予定・消込表'!$F$12:$F$41,"&lt;"&amp;$B$4))</f>
        <v/>
      </c>
      <c r="G18" s="8">
        <f>IF($A18="","",IF($E18=0,"回収済",IF($F18&gt;0,"期限超過",IF($D18&gt;0,"一部入金","未入金"))))</f>
        <v/>
      </c>
    </row>
    <row r="19">
      <c r="A19" s="9" t="n"/>
      <c r="B19" s="14">
        <f>IF($A19="","",IFERROR(INDEX('入金予定・消込表'!$C$12:$C$41,MATCH($A19,'入金予定・消込表'!$B$12:$B$41,0)),""))</f>
        <v/>
      </c>
      <c r="C19" s="13">
        <f>IF($A19="","",SUMIF('入金予定・消込表'!$B$12:$B$41,$A19,'入金予定・消込表'!$H$12:$H$41))</f>
        <v/>
      </c>
      <c r="D19" s="13">
        <f>IF($A19="","",SUMIF('入金予定・消込表'!$B$12:$B$41,$A19,'入金予定・消込表'!$I$12:$I$41))</f>
        <v/>
      </c>
      <c r="E19" s="13">
        <f>IF($A19="","",$C19-$D19)</f>
        <v/>
      </c>
      <c r="F19" s="13">
        <f>IF($A19="","",SUMIFS('入金予定・消込表'!$J$12:$J$41,'入金予定・消込表'!$B$12:$B$41,$A19,'入金予定・消込表'!$F$12:$F$41,"&lt;"&amp;$B$4))</f>
        <v/>
      </c>
      <c r="G19" s="8">
        <f>IF($A19="","",IF($E19=0,"回収済",IF($F19&gt;0,"期限超過",IF($D19&gt;0,"一部入金","未入金"))))</f>
        <v/>
      </c>
    </row>
    <row r="20">
      <c r="A20" s="9" t="n"/>
      <c r="B20" s="14">
        <f>IF($A20="","",IFERROR(INDEX('入金予定・消込表'!$C$12:$C$41,MATCH($A20,'入金予定・消込表'!$B$12:$B$41,0)),""))</f>
        <v/>
      </c>
      <c r="C20" s="13">
        <f>IF($A20="","",SUMIF('入金予定・消込表'!$B$12:$B$41,$A20,'入金予定・消込表'!$H$12:$H$41))</f>
        <v/>
      </c>
      <c r="D20" s="13">
        <f>IF($A20="","",SUMIF('入金予定・消込表'!$B$12:$B$41,$A20,'入金予定・消込表'!$I$12:$I$41))</f>
        <v/>
      </c>
      <c r="E20" s="13">
        <f>IF($A20="","",$C20-$D20)</f>
        <v/>
      </c>
      <c r="F20" s="13">
        <f>IF($A20="","",SUMIFS('入金予定・消込表'!$J$12:$J$41,'入金予定・消込表'!$B$12:$B$41,$A20,'入金予定・消込表'!$F$12:$F$41,"&lt;"&amp;$B$4))</f>
        <v/>
      </c>
      <c r="G20" s="8">
        <f>IF($A20="","",IF($E20=0,"回収済",IF($F20&gt;0,"期限超過",IF($D20&gt;0,"一部入金","未入金"))))</f>
        <v/>
      </c>
    </row>
    <row r="21">
      <c r="A21" s="9" t="n"/>
      <c r="B21" s="14">
        <f>IF($A21="","",IFERROR(INDEX('入金予定・消込表'!$C$12:$C$41,MATCH($A21,'入金予定・消込表'!$B$12:$B$41,0)),""))</f>
        <v/>
      </c>
      <c r="C21" s="13">
        <f>IF($A21="","",SUMIF('入金予定・消込表'!$B$12:$B$41,$A21,'入金予定・消込表'!$H$12:$H$41))</f>
        <v/>
      </c>
      <c r="D21" s="13">
        <f>IF($A21="","",SUMIF('入金予定・消込表'!$B$12:$B$41,$A21,'入金予定・消込表'!$I$12:$I$41))</f>
        <v/>
      </c>
      <c r="E21" s="13">
        <f>IF($A21="","",$C21-$D21)</f>
        <v/>
      </c>
      <c r="F21" s="13">
        <f>IF($A21="","",SUMIFS('入金予定・消込表'!$J$12:$J$41,'入金予定・消込表'!$B$12:$B$41,$A21,'入金予定・消込表'!$F$12:$F$41,"&lt;"&amp;$B$4))</f>
        <v/>
      </c>
      <c r="G21" s="8">
        <f>IF($A21="","",IF($E21=0,"回収済",IF($F21&gt;0,"期限超過",IF($D21&gt;0,"一部入金","未入金"))))</f>
        <v/>
      </c>
    </row>
    <row r="22">
      <c r="A22" s="9" t="n"/>
      <c r="B22" s="14">
        <f>IF($A22="","",IFERROR(INDEX('入金予定・消込表'!$C$12:$C$41,MATCH($A22,'入金予定・消込表'!$B$12:$B$41,0)),""))</f>
        <v/>
      </c>
      <c r="C22" s="13">
        <f>IF($A22="","",SUMIF('入金予定・消込表'!$B$12:$B$41,$A22,'入金予定・消込表'!$H$12:$H$41))</f>
        <v/>
      </c>
      <c r="D22" s="13">
        <f>IF($A22="","",SUMIF('入金予定・消込表'!$B$12:$B$41,$A22,'入金予定・消込表'!$I$12:$I$41))</f>
        <v/>
      </c>
      <c r="E22" s="13">
        <f>IF($A22="","",$C22-$D22)</f>
        <v/>
      </c>
      <c r="F22" s="13">
        <f>IF($A22="","",SUMIFS('入金予定・消込表'!$J$12:$J$41,'入金予定・消込表'!$B$12:$B$41,$A22,'入金予定・消込表'!$F$12:$F$41,"&lt;"&amp;$B$4))</f>
        <v/>
      </c>
      <c r="G22" s="8">
        <f>IF($A22="","",IF($E22=0,"回収済",IF($F22&gt;0,"期限超過",IF($D22&gt;0,"一部入金","未入金"))))</f>
        <v/>
      </c>
    </row>
    <row r="23">
      <c r="A23" s="9" t="n"/>
      <c r="B23" s="14">
        <f>IF($A23="","",IFERROR(INDEX('入金予定・消込表'!$C$12:$C$41,MATCH($A23,'入金予定・消込表'!$B$12:$B$41,0)),""))</f>
        <v/>
      </c>
      <c r="C23" s="13">
        <f>IF($A23="","",SUMIF('入金予定・消込表'!$B$12:$B$41,$A23,'入金予定・消込表'!$H$12:$H$41))</f>
        <v/>
      </c>
      <c r="D23" s="13">
        <f>IF($A23="","",SUMIF('入金予定・消込表'!$B$12:$B$41,$A23,'入金予定・消込表'!$I$12:$I$41))</f>
        <v/>
      </c>
      <c r="E23" s="13">
        <f>IF($A23="","",$C23-$D23)</f>
        <v/>
      </c>
      <c r="F23" s="13">
        <f>IF($A23="","",SUMIFS('入金予定・消込表'!$J$12:$J$41,'入金予定・消込表'!$B$12:$B$41,$A23,'入金予定・消込表'!$F$12:$F$41,"&lt;"&amp;$B$4))</f>
        <v/>
      </c>
      <c r="G23" s="8">
        <f>IF($A23="","",IF($E23=0,"回収済",IF($F23&gt;0,"期限超過",IF($D23&gt;0,"一部入金","未入金"))))</f>
        <v/>
      </c>
    </row>
    <row r="24">
      <c r="A24" s="9" t="n"/>
      <c r="B24" s="14">
        <f>IF($A24="","",IFERROR(INDEX('入金予定・消込表'!$C$12:$C$41,MATCH($A24,'入金予定・消込表'!$B$12:$B$41,0)),""))</f>
        <v/>
      </c>
      <c r="C24" s="13">
        <f>IF($A24="","",SUMIF('入金予定・消込表'!$B$12:$B$41,$A24,'入金予定・消込表'!$H$12:$H$41))</f>
        <v/>
      </c>
      <c r="D24" s="13">
        <f>IF($A24="","",SUMIF('入金予定・消込表'!$B$12:$B$41,$A24,'入金予定・消込表'!$I$12:$I$41))</f>
        <v/>
      </c>
      <c r="E24" s="13">
        <f>IF($A24="","",$C24-$D24)</f>
        <v/>
      </c>
      <c r="F24" s="13">
        <f>IF($A24="","",SUMIFS('入金予定・消込表'!$J$12:$J$41,'入金予定・消込表'!$B$12:$B$41,$A24,'入金予定・消込表'!$F$12:$F$41,"&lt;"&amp;$B$4))</f>
        <v/>
      </c>
      <c r="G24" s="8">
        <f>IF($A24="","",IF($E24=0,"回収済",IF($F24&gt;0,"期限超過",IF($D24&gt;0,"一部入金","未入金"))))</f>
        <v/>
      </c>
    </row>
    <row r="25">
      <c r="A25" s="9" t="n"/>
      <c r="B25" s="14">
        <f>IF($A25="","",IFERROR(INDEX('入金予定・消込表'!$C$12:$C$41,MATCH($A25,'入金予定・消込表'!$B$12:$B$41,0)),""))</f>
        <v/>
      </c>
      <c r="C25" s="13">
        <f>IF($A25="","",SUMIF('入金予定・消込表'!$B$12:$B$41,$A25,'入金予定・消込表'!$H$12:$H$41))</f>
        <v/>
      </c>
      <c r="D25" s="13">
        <f>IF($A25="","",SUMIF('入金予定・消込表'!$B$12:$B$41,$A25,'入金予定・消込表'!$I$12:$I$41))</f>
        <v/>
      </c>
      <c r="E25" s="13">
        <f>IF($A25="","",$C25-$D25)</f>
        <v/>
      </c>
      <c r="F25" s="13">
        <f>IF($A25="","",SUMIFS('入金予定・消込表'!$J$12:$J$41,'入金予定・消込表'!$B$12:$B$41,$A25,'入金予定・消込表'!$F$12:$F$41,"&lt;"&amp;$B$4))</f>
        <v/>
      </c>
      <c r="G25" s="8">
        <f>IF($A25="","",IF($E25=0,"回収済",IF($F25&gt;0,"期限超過",IF($D25&gt;0,"一部入金","未入金"))))</f>
        <v/>
      </c>
    </row>
    <row r="26">
      <c r="A26" s="9" t="n"/>
      <c r="B26" s="14">
        <f>IF($A26="","",IFERROR(INDEX('入金予定・消込表'!$C$12:$C$41,MATCH($A26,'入金予定・消込表'!$B$12:$B$41,0)),""))</f>
        <v/>
      </c>
      <c r="C26" s="13">
        <f>IF($A26="","",SUMIF('入金予定・消込表'!$B$12:$B$41,$A26,'入金予定・消込表'!$H$12:$H$41))</f>
        <v/>
      </c>
      <c r="D26" s="13">
        <f>IF($A26="","",SUMIF('入金予定・消込表'!$B$12:$B$41,$A26,'入金予定・消込表'!$I$12:$I$41))</f>
        <v/>
      </c>
      <c r="E26" s="13">
        <f>IF($A26="","",$C26-$D26)</f>
        <v/>
      </c>
      <c r="F26" s="13">
        <f>IF($A26="","",SUMIFS('入金予定・消込表'!$J$12:$J$41,'入金予定・消込表'!$B$12:$B$41,$A26,'入金予定・消込表'!$F$12:$F$41,"&lt;"&amp;$B$4))</f>
        <v/>
      </c>
      <c r="G26" s="8">
        <f>IF($A26="","",IF($E26=0,"回収済",IF($F26&gt;0,"期限超過",IF($D26&gt;0,"一部入金","未入金"))))</f>
        <v/>
      </c>
    </row>
    <row r="27">
      <c r="A27" s="9" t="n"/>
      <c r="B27" s="14">
        <f>IF($A27="","",IFERROR(INDEX('入金予定・消込表'!$C$12:$C$41,MATCH($A27,'入金予定・消込表'!$B$12:$B$41,0)),""))</f>
        <v/>
      </c>
      <c r="C27" s="13">
        <f>IF($A27="","",SUMIF('入金予定・消込表'!$B$12:$B$41,$A27,'入金予定・消込表'!$H$12:$H$41))</f>
        <v/>
      </c>
      <c r="D27" s="13">
        <f>IF($A27="","",SUMIF('入金予定・消込表'!$B$12:$B$41,$A27,'入金予定・消込表'!$I$12:$I$41))</f>
        <v/>
      </c>
      <c r="E27" s="13">
        <f>IF($A27="","",$C27-$D27)</f>
        <v/>
      </c>
      <c r="F27" s="13">
        <f>IF($A27="","",SUMIFS('入金予定・消込表'!$J$12:$J$41,'入金予定・消込表'!$B$12:$B$41,$A27,'入金予定・消込表'!$F$12:$F$41,"&lt;"&amp;$B$4))</f>
        <v/>
      </c>
      <c r="G27" s="8">
        <f>IF($A27="","",IF($E27=0,"回収済",IF($F27&gt;0,"期限超過",IF($D27&gt;0,"一部入金","未入金"))))</f>
        <v/>
      </c>
    </row>
    <row r="28">
      <c r="A28" s="15" t="inlineStr">
        <is>
          <t>合計</t>
        </is>
      </c>
      <c r="B28" s="16" t="n"/>
      <c r="C28" s="17">
        <f>SUM(C8:C27)</f>
        <v/>
      </c>
      <c r="D28" s="17">
        <f>SUM(D8:D27)</f>
        <v/>
      </c>
      <c r="E28" s="17">
        <f>SUM(E8:E27)</f>
        <v/>
      </c>
      <c r="F28" s="17">
        <f>SUM(F8:F27)</f>
        <v/>
      </c>
      <c r="G28" s="18" t="inlineStr"/>
    </row>
  </sheetData>
  <mergeCells count="1">
    <mergeCell ref="A28:B28"/>
  </mergeCells>
  <conditionalFormatting sqref="G8:G27">
    <cfRule type="expression" priority="1" dxfId="1">
      <formula>$G8="期限超過"</formula>
    </cfRule>
  </conditionalFormatting>
  <pageMargins left="0.75" right="0.75" top="1" bottom="1" header="0.5" footer="0.5"/>
  <pageSetup orientation="landscape" fitToHeight="1" fitToWidth="1"/>
</worksheet>
</file>

<file path=xl/worksheets/sheet3.xml><?xml version="1.0" encoding="utf-8"?>
<worksheet xmlns="http://schemas.openxmlformats.org/spreadsheetml/2006/main">
  <sheetPr>
    <tabColor rgb="00540FE9"/>
    <outlinePr summaryBelow="1" summaryRight="1"/>
    <pageSetUpPr fitToPage="1"/>
  </sheetPr>
  <dimension ref="A1:C18"/>
  <sheetViews>
    <sheetView showGridLines="0" workbookViewId="0">
      <selection activeCell="A1" sqref="A1"/>
    </sheetView>
  </sheetViews>
  <sheetFormatPr baseColWidth="8" defaultRowHeight="15"/>
  <cols>
    <col width="8" customWidth="1" min="1" max="1"/>
    <col width="42" customWidth="1" min="2" max="2"/>
    <col width="50" customWidth="1" min="3" max="3"/>
  </cols>
  <sheetData>
    <row r="1">
      <c r="A1" s="1" t="inlineStr">
        <is>
          <t>月末チェック</t>
        </is>
      </c>
    </row>
    <row r="2">
      <c r="A2" s="2" t="inlineStr">
        <is>
          <t>入金予定・消込表を開き、確認列で絞り込みながら月末にこの順番で確認します。</t>
        </is>
      </c>
    </row>
    <row r="5">
      <c r="A5" s="7" t="inlineStr">
        <is>
          <t>順番</t>
        </is>
      </c>
      <c r="B5" s="7" t="inlineStr">
        <is>
          <t>確認すること</t>
        </is>
      </c>
      <c r="C5" s="7" t="inlineStr">
        <is>
          <t>見る場所・判断の目安</t>
        </is>
      </c>
    </row>
    <row r="6" ht="42" customHeight="1">
      <c r="A6" s="19" t="inlineStr">
        <is>
          <t>1</t>
        </is>
      </c>
      <c r="B6" s="14" t="inlineStr">
        <is>
          <t>期限を過ぎた未入金を先に確認</t>
        </is>
      </c>
      <c r="C6" s="14" t="inlineStr">
        <is>
          <t>入金予定・消込表の「確認」を「期限超過」で絞り込み。請求書の送付漏れ・先方の支払予定・差額の理由を確認します。</t>
        </is>
      </c>
    </row>
    <row r="7" ht="42" customHeight="1">
      <c r="A7" s="19" t="inlineStr">
        <is>
          <t>2</t>
        </is>
      </c>
      <c r="B7" s="14" t="inlineStr">
        <is>
          <t>今月の銀行明細を請求行へ配分</t>
        </is>
      </c>
      <c r="C7" s="14" t="inlineStr">
        <is>
          <t>合算入金は各請求行の「実入金（配分額）」に分け、同じ振込明細メモを残します。総額を複数行へ重複入力しません。</t>
        </is>
      </c>
    </row>
    <row r="8" ht="42" customHeight="1">
      <c r="A8" s="19" t="inlineStr">
        <is>
          <t>3</t>
        </is>
      </c>
      <c r="B8" s="14" t="inlineStr">
        <is>
          <t>請求額と配分額が一致した行を消込</t>
        </is>
      </c>
      <c r="C8" s="14" t="inlineStr">
        <is>
          <t>未入金残が0円になったら、銀行明細と突き合わせた日を「消込日」に入力。消込状況が「消込済」になれば完了です。</t>
        </is>
      </c>
    </row>
    <row r="9" ht="42" customHeight="1">
      <c r="A9" s="19" t="inlineStr">
        <is>
          <t>4</t>
        </is>
      </c>
      <c r="B9" s="14" t="inlineStr">
        <is>
          <t>一部入金・差額を翌月へ引継ぎ</t>
        </is>
      </c>
      <c r="C9" s="14" t="inlineStr">
        <is>
          <t>「一部入金」「差額確認」は残額と先方確認の内容を「担当・対応」に残します。推測で消込済にしないことが大切です。</t>
        </is>
      </c>
    </row>
    <row r="10" ht="42" customHeight="1">
      <c r="A10" s="19" t="inlineStr">
        <is>
          <t>5</t>
        </is>
      </c>
      <c r="B10" s="14" t="inlineStr">
        <is>
          <t>工事別サマリーで工事単位の残高を確認</t>
        </is>
      </c>
      <c r="C10" s="14" t="inlineStr">
        <is>
          <t>同一工事の複数回請求を合算して、請求枝番ごとの未入金と工事全体の残高を混同していないか確認します。</t>
        </is>
      </c>
    </row>
    <row r="13">
      <c r="A13" s="20" t="inlineStr">
        <is>
          <t>今月の数字</t>
        </is>
      </c>
    </row>
    <row r="15">
      <c r="A15" s="21" t="inlineStr">
        <is>
          <t>請求額合計</t>
        </is>
      </c>
      <c r="B15" s="16" t="n"/>
      <c r="C15" s="22">
        <f>SUM('入金予定・消込表'!$H$12:$H$41)</f>
        <v/>
      </c>
    </row>
    <row r="16">
      <c r="A16" s="21" t="inlineStr">
        <is>
          <t>実入金合計</t>
        </is>
      </c>
      <c r="B16" s="16" t="n"/>
      <c r="C16" s="22">
        <f>SUM('入金予定・消込表'!$I$12:$I$41)</f>
        <v/>
      </c>
    </row>
    <row r="17">
      <c r="A17" s="21" t="inlineStr">
        <is>
          <t>未入金残合計</t>
        </is>
      </c>
      <c r="B17" s="16" t="n"/>
      <c r="C17" s="23">
        <f>SUM('入金予定・消込表'!$J$12:$J$41)</f>
        <v/>
      </c>
    </row>
    <row r="18">
      <c r="A18" s="21" t="inlineStr">
        <is>
          <t>期限超過残</t>
        </is>
      </c>
      <c r="B18" s="16" t="n"/>
      <c r="C18" s="23">
        <f>'入金予定・消込表'!$H$4</f>
        <v/>
      </c>
    </row>
  </sheetData>
  <mergeCells count="4">
    <mergeCell ref="A18:B18"/>
    <mergeCell ref="A16:B16"/>
    <mergeCell ref="A15:B15"/>
    <mergeCell ref="A17:B17"/>
  </mergeCells>
  <pageMargins left="0.75" right="0.75" top="1" bottom="1" header="0.5" footer="0.5"/>
  <pageSetup orientation="landscape" fitToHeight="1" fitToWidth="1"/>
  <drawing xmlns:r="http://schemas.openxmlformats.org/officeDocument/2006/relationships" r:id="rId1"/>
</worksheet>
</file>

<file path=xl/worksheets/sheet4.xml><?xml version="1.0" encoding="utf-8"?>
<worksheet xmlns="http://schemas.openxmlformats.org/spreadsheetml/2006/main">
  <sheetPr>
    <tabColor rgb="00B9A3F5"/>
    <outlinePr summaryBelow="1" summaryRight="1"/>
    <pageSetUpPr/>
  </sheetPr>
  <dimension ref="A1:B17"/>
  <sheetViews>
    <sheetView showGridLines="0" workbookViewId="0">
      <selection activeCell="A1" sqref="A1"/>
    </sheetView>
  </sheetViews>
  <sheetFormatPr baseColWidth="8" defaultRowHeight="15"/>
  <cols>
    <col width="24" customWidth="1" min="1" max="1"/>
    <col width="40" customWidth="1" min="2" max="2"/>
  </cols>
  <sheetData>
    <row r="1">
      <c r="A1" s="1" t="inlineStr">
        <is>
          <t>設定</t>
        </is>
      </c>
    </row>
    <row r="2">
      <c r="A2" s="2" t="inlineStr">
        <is>
          <t>最初に自社名と基準日を書き換えてください。基準日は期限超過の判定に使います。</t>
        </is>
      </c>
    </row>
    <row r="5">
      <c r="A5" s="24" t="inlineStr">
        <is>
          <t>自社名</t>
        </is>
      </c>
      <c r="B5" s="10" t="inlineStr">
        <is>
          <t>株式会社サンプル建装</t>
        </is>
      </c>
    </row>
    <row r="6">
      <c r="A6" s="24" t="inlineStr">
        <is>
          <t>基準日</t>
        </is>
      </c>
      <c r="B6" s="25" t="n">
        <v>46255</v>
      </c>
    </row>
    <row r="8">
      <c r="A8" s="26" t="inlineStr">
        <is>
          <t>消込状況の見方</t>
        </is>
      </c>
    </row>
    <row r="10">
      <c r="A10" s="27" t="inlineStr">
        <is>
          <t>未入金</t>
        </is>
      </c>
      <c r="B10" s="28" t="inlineStr">
        <is>
          <t>実入金（配分額）が未入力</t>
        </is>
      </c>
    </row>
    <row r="11">
      <c r="A11" s="27" t="inlineStr">
        <is>
          <t>一部入金</t>
        </is>
      </c>
      <c r="B11" s="28" t="inlineStr">
        <is>
          <t>実入金（配分額）が請求額より少ない</t>
        </is>
      </c>
    </row>
    <row r="12">
      <c r="A12" s="27" t="inlineStr">
        <is>
          <t>要消込</t>
        </is>
      </c>
      <c r="B12" s="28" t="inlineStr">
        <is>
          <t>金額は一致したが、銀行明細との照合日が未入力</t>
        </is>
      </c>
    </row>
    <row r="13">
      <c r="A13" s="27" t="inlineStr">
        <is>
          <t>消込済</t>
        </is>
      </c>
      <c r="B13" s="28" t="inlineStr">
        <is>
          <t>金額一致かつ消込日を入力済み</t>
        </is>
      </c>
    </row>
    <row r="14">
      <c r="A14" s="27" t="inlineStr">
        <is>
          <t>差額確認</t>
        </is>
      </c>
      <c r="B14" s="28" t="inlineStr">
        <is>
          <t>実入金（配分額）が請求額を超えている</t>
        </is>
      </c>
    </row>
    <row r="17">
      <c r="A17" s="6" t="inlineStr">
        <is>
          <t>※サンプルの会社名・工事名・金額はすべて架空です。</t>
        </is>
      </c>
    </row>
  </sheetData>
  <pageMargins left="0.75" right="0.75" top="1" bottom="1" header="0.5" footer="0.5"/>
  <drawing xmlns:r="http://schemas.openxmlformats.org/officeDocument/2006/relationships" r:id="rId1"/>
</worksheet>
</file>

<file path=xl/worksheets/sheet5.xml><?xml version="1.0" encoding="utf-8"?>
<worksheet xmlns="http://schemas.openxmlformats.org/spreadsheetml/2006/main">
  <sheetPr>
    <tabColor rgb="00B9A3F5"/>
    <outlinePr summaryBelow="1" summaryRight="1"/>
    <pageSetUpPr/>
  </sheetPr>
  <dimension ref="A1:A23"/>
  <sheetViews>
    <sheetView showGridLines="0" workbookViewId="0">
      <selection activeCell="A1" sqref="A1"/>
    </sheetView>
  </sheetViews>
  <sheetFormatPr baseColWidth="8" defaultRowHeight="15"/>
  <cols>
    <col width="92" customWidth="1" min="1" max="1"/>
  </cols>
  <sheetData>
    <row r="1">
      <c r="A1" s="29" t="inlineStr">
        <is>
          <t>建設業向け 工事別 入金予定・消込表（無料・登録不要）</t>
        </is>
      </c>
    </row>
    <row r="2">
      <c r="A2" s="30" t="inlineStr"/>
    </row>
    <row r="3">
      <c r="A3" s="31" t="inlineStr">
        <is>
          <t>【使い方 3ステップ】</t>
        </is>
      </c>
    </row>
    <row r="4">
      <c r="A4" s="30" t="inlineStr">
        <is>
          <t>1. 「設定」シートで自社名と基準日を入力します。基準日より前の未入金は「期限超過」と表示されます。</t>
        </is>
      </c>
    </row>
    <row r="5">
      <c r="A5" s="30" t="inlineStr">
        <is>
          <t>2. 「入金予定・消込表」に、請求書を発行したら請求1件につき1行で、工事No.・請求枝番・予定日・請求額を入力します。</t>
        </is>
      </c>
    </row>
    <row r="6">
      <c r="A6" s="30" t="inlineStr">
        <is>
          <t>3. 銀行明細を見ながら「実入金（配分額）」と「消込日」を入れます。工事別サマリーと月末チェックで残高を確認します。</t>
        </is>
      </c>
    </row>
    <row r="7">
      <c r="A7" s="30" t="inlineStr"/>
    </row>
    <row r="8">
      <c r="A8" s="31" t="inlineStr">
        <is>
          <t>【合算入金・一部入金で迷わないために】</t>
        </is>
      </c>
    </row>
    <row r="9">
      <c r="A9" s="30" t="inlineStr">
        <is>
          <t>・同じ振込に複数工事分が含まれるときは、請求行ごとに配分額を入力し、振込明細メモに同じ明細名を残します。</t>
        </is>
      </c>
    </row>
    <row r="10">
      <c r="A10" s="30" t="inlineStr">
        <is>
          <t>・一部しか入金されていないときは、入った額だけを入力します。残額と確認内容は「担当・対応」に残し、推測で消込済にしません。</t>
        </is>
      </c>
    </row>
    <row r="11">
      <c r="A11" s="30" t="inlineStr">
        <is>
          <t>・1つの工事で複数回請求する場合は、同じ工事No.に請求枝番を付けます。請求単位の未入金と工事合計を混同しません。</t>
        </is>
      </c>
    </row>
    <row r="12">
      <c r="A12" s="30" t="inlineStr"/>
    </row>
    <row r="13">
      <c r="A13" s="31" t="inlineStr">
        <is>
          <t>【入力上の注意】</t>
        </is>
      </c>
    </row>
    <row r="14">
      <c r="A14" s="30" t="inlineStr">
        <is>
          <t>・黄色いセルだけ入力してください。薄紫のセルは数式で自動計算されます。</t>
        </is>
      </c>
    </row>
    <row r="15">
      <c r="A15" s="30" t="inlineStr">
        <is>
          <t>・行が足りないときは、まず下の予備行を使ってください。さらに増やす場合は、式の入った行を行番号ごとコピーし、「コピーしたセルの挿入」を使います。</t>
        </is>
      </c>
    </row>
    <row r="16">
      <c r="A16" s="30" t="inlineStr">
        <is>
          <t>・「行の挿入」で空行だけを増やすと、数式が入らず確認漏れにつながります。</t>
        </is>
      </c>
    </row>
    <row r="17">
      <c r="A17" s="30" t="inlineStr">
        <is>
          <t>・この表は日常の照合用です。会計・税務上の処理や契約上の判断は、顧問税理士・専門家にも確認してください。</t>
        </is>
      </c>
    </row>
    <row r="18">
      <c r="A18" s="30" t="inlineStr">
        <is>
          <t>・マクロは使用していません（関数のみ）。</t>
        </is>
      </c>
    </row>
    <row r="19">
      <c r="A19" s="30" t="inlineStr"/>
    </row>
    <row r="20">
      <c r="A20" s="31" t="inlineStr">
        <is>
          <t>【免責事項】</t>
        </is>
      </c>
    </row>
    <row r="21">
      <c r="A21" s="30" t="inlineStr">
        <is>
          <t>本フォーマットは、ユーザー様の自己責任においてご利用ください。</t>
        </is>
      </c>
    </row>
    <row r="22">
      <c r="A22" s="30" t="inlineStr">
        <is>
          <t>内容の正確性について当社は保証するものではございません。</t>
        </is>
      </c>
    </row>
    <row r="23">
      <c r="A23" s="30" t="inlineStr">
        <is>
          <t>万一、本フォーマットの使用により損害やトラブルが発生した場合も、当社は一切の責任を負いかねます。</t>
        </is>
      </c>
    </row>
  </sheetData>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2026-08-21T07:38:33Z</dcterms:created>
  <dcterms:modified xmlns:dcterms="http://purl.org/dc/terms/" xmlns:xsi="http://www.w3.org/2001/XMLSchema-instance" xsi:type="dcterms:W3CDTF">2026-08-21T07:38:33Z</dcterms:modified>
</cp:coreProperties>
</file>