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出面表" sheetId="1" state="visible" r:id="rId1"/>
    <sheet xmlns:r="http://schemas.openxmlformats.org/officeDocument/2006/relationships" name="原価・粗利（社内用）" sheetId="2" state="visible" r:id="rId2"/>
    <sheet xmlns:r="http://schemas.openxmlformats.org/officeDocument/2006/relationships" name="設定" sheetId="3" state="visible" r:id="rId3"/>
    <sheet xmlns:r="http://schemas.openxmlformats.org/officeDocument/2006/relationships" name="使い方" sheetId="4" state="visible" r:id="rId4"/>
  </sheets>
  <definedNames>
    <definedName name="_xlnm.Print_Area" localSheetId="0">'出面表'!$A$1:$AJ$50</definedName>
    <definedName name="_xlnm.Print_Area" localSheetId="1">'原価・粗利（社内用）'!$A$1:$G$21</definedName>
    <definedName name="_xlnm.Print_Area" localSheetId="2">'設定'!$A$1:$C$33</definedName>
    <definedName name="_xlnm.Print_Area" localSheetId="3">'使い方'!$A$1:$A$43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3">
    <font>
      <name val="Calibri"/>
      <family val="2"/>
      <color theme="1"/>
      <sz val="11"/>
      <scheme val="minor"/>
    </font>
    <font>
      <name val="游ゴシック"/>
      <b val="1"/>
      <color rgb="002F0C86"/>
      <sz val="15"/>
    </font>
    <font>
      <name val="游ゴシック"/>
      <color rgb="FF555555"/>
      <sz val="9"/>
    </font>
    <font>
      <name val="游ゴシック"/>
      <color rgb="002F0C86"/>
      <sz val="9"/>
    </font>
    <font>
      <name val="游ゴシック"/>
      <b val="1"/>
      <color rgb="FFFFFFFF"/>
      <sz val="10"/>
    </font>
    <font>
      <name val="游ゴシック"/>
      <b val="1"/>
      <color rgb="FFFFFFFF"/>
      <sz val="8"/>
    </font>
    <font>
      <name val="游ゴシック"/>
      <b val="1"/>
    </font>
    <font>
      <name val="游ゴシック"/>
      <b val="1"/>
      <color rgb="002F0C86"/>
      <sz val="11"/>
    </font>
    <font>
      <name val="游ゴシック"/>
      <b val="1"/>
      <color rgb="00C00000"/>
      <sz val="15"/>
    </font>
    <font>
      <name val="游ゴシック"/>
      <b val="1"/>
      <color rgb="00C00000"/>
      <sz val="10"/>
    </font>
    <font>
      <name val="游ゴシック"/>
      <color rgb="00C00000"/>
      <sz val="9"/>
    </font>
    <font>
      <name val="游ゴシック"/>
      <b val="1"/>
      <color rgb="FFFFFFFF"/>
      <sz val="9"/>
    </font>
    <font>
      <name val="游ゴシック"/>
      <sz val="10"/>
    </font>
  </fonts>
  <fills count="5">
    <fill>
      <patternFill/>
    </fill>
    <fill>
      <patternFill patternType="gray125"/>
    </fill>
    <fill>
      <patternFill patternType="solid">
        <fgColor rgb="FF540FE9"/>
      </patternFill>
    </fill>
    <fill>
      <patternFill patternType="solid">
        <fgColor rgb="FFFFF9E3"/>
      </patternFill>
    </fill>
    <fill>
      <patternFill patternType="solid">
        <fgColor rgb="FFEDE7FB"/>
      </patternFill>
    </fill>
  </fills>
  <borders count="2">
    <border>
      <left/>
      <right/>
      <top/>
      <bottom/>
      <diagonal/>
    </border>
    <border>
      <left style="thin">
        <color rgb="00DCD5EC"/>
      </left>
      <right style="thin">
        <color rgb="00DCD5EC"/>
      </right>
      <top style="thin">
        <color rgb="00DCD5EC"/>
      </top>
      <bottom style="thin">
        <color rgb="00DCD5EC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center" wrapText="1"/>
    </xf>
    <xf numFmtId="0" fontId="3" fillId="0" borderId="0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/>
    </xf>
    <xf numFmtId="0" fontId="0" fillId="3" borderId="1" pivotButton="0" quotePrefix="0" xfId="0"/>
    <xf numFmtId="0" fontId="0" fillId="0" borderId="1" pivotButton="0" quotePrefix="0" xfId="0"/>
    <xf numFmtId="3" fontId="0" fillId="0" borderId="1" pivotButton="0" quotePrefix="0" xfId="0"/>
    <xf numFmtId="0" fontId="0" fillId="3" borderId="1" applyAlignment="1" pivotButton="0" quotePrefix="0" xfId="0">
      <alignment horizontal="center"/>
    </xf>
    <xf numFmtId="0" fontId="6" fillId="4" borderId="1" pivotButton="0" quotePrefix="0" xfId="0"/>
    <xf numFmtId="0" fontId="0" fillId="4" borderId="1" pivotButton="0" quotePrefix="0" xfId="0"/>
    <xf numFmtId="3" fontId="6" fillId="4" borderId="1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applyAlignment="1" pivotButton="0" quotePrefix="0" xfId="0">
      <alignment vertical="center" wrapText="1"/>
    </xf>
    <xf numFmtId="3" fontId="0" fillId="3" borderId="1" pivotButton="0" quotePrefix="0" xfId="0"/>
    <xf numFmtId="164" fontId="0" fillId="0" borderId="1" pivotButton="0" quotePrefix="0" xfId="0"/>
    <xf numFmtId="164" fontId="6" fillId="4" borderId="1" pivotButton="0" quotePrefix="0" xfId="0"/>
    <xf numFmtId="0" fontId="10" fillId="0" borderId="0" applyAlignment="1" pivotButton="0" quotePrefix="0" xfId="0">
      <alignment vertical="center" wrapText="1"/>
    </xf>
    <xf numFmtId="0" fontId="6" fillId="0" borderId="1" pivotButton="0" quotePrefix="0" xfId="0"/>
    <xf numFmtId="0" fontId="11" fillId="2" borderId="1" applyAlignment="1" pivotButton="0" quotePrefix="0" xfId="0">
      <alignment horizontal="center" vertical="center" wrapText="1"/>
    </xf>
    <xf numFmtId="164" fontId="0" fillId="3" borderId="1" pivotButton="0" quotePrefix="0" xfId="0"/>
    <xf numFmtId="0" fontId="0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12" fillId="0" borderId="0" applyAlignment="1" pivotButton="0" quotePrefix="0" xfId="0">
      <alignment vertical="top" wrapText="1"/>
    </xf>
  </cellXfs>
  <cellStyles count="1">
    <cellStyle name="Normal" xfId="0" builtinId="0" hidden="0"/>
  </cellStyles>
  <dxfs count="1">
    <dxf>
      <font>
        <name val="游ゴシック"/>
        <b val="1"/>
        <color rgb="00C00000"/>
      </font>
      <fill>
        <patternFill patternType="solid">
          <fgColor rgb="FFF8D7D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47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18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30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36</row>
      <rowOff>0</rowOff>
    </from>
    <ext cx="1809750" cy="4000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sheet1.xml><?xml version="1.0" encoding="utf-8"?>
<worksheet xmlns="http://schemas.openxmlformats.org/spreadsheetml/2006/main">
  <sheetPr>
    <tabColor rgb="00540FE9"/>
    <outlinePr summaryBelow="1" summaryRight="1"/>
    <pageSetUpPr fitToPage="1"/>
  </sheetPr>
  <dimension ref="A1:AJ46"/>
  <sheetViews>
    <sheetView showGridLines="0" workbookViewId="0">
      <pane xSplit="5" ySplit="5" topLeftCell="F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14" customWidth="1" min="2" max="2"/>
    <col width="9" customWidth="1" min="3" max="3"/>
    <col width="10" customWidth="1" min="4" max="4"/>
    <col width="12" customWidth="1" min="5" max="5"/>
    <col width="3.6" customWidth="1" min="6" max="6"/>
    <col width="3.6" customWidth="1" min="7" max="7"/>
    <col width="3.6" customWidth="1" min="8" max="8"/>
    <col width="3.6" customWidth="1" min="9" max="9"/>
    <col width="3.6" customWidth="1" min="10" max="10"/>
    <col width="3.6" customWidth="1" min="11" max="11"/>
    <col width="3.6" customWidth="1" min="12" max="12"/>
    <col width="3.6" customWidth="1" min="13" max="13"/>
    <col width="3.6" customWidth="1" min="14" max="14"/>
    <col width="3.6" customWidth="1" min="15" max="15"/>
    <col width="3.6" customWidth="1" min="16" max="16"/>
    <col width="3.6" customWidth="1" min="17" max="17"/>
    <col width="3.6" customWidth="1" min="18" max="18"/>
    <col width="3.6" customWidth="1" min="19" max="19"/>
    <col width="3.6" customWidth="1" min="20" max="20"/>
    <col width="3.6" customWidth="1" min="21" max="21"/>
    <col width="3.6" customWidth="1" min="22" max="22"/>
    <col width="3.6" customWidth="1" min="23" max="23"/>
    <col width="3.6" customWidth="1" min="24" max="24"/>
    <col width="3.6" customWidth="1" min="25" max="25"/>
    <col width="3.6" customWidth="1" min="26" max="26"/>
    <col width="3.6" customWidth="1" min="27" max="27"/>
    <col width="3.6" customWidth="1" min="28" max="28"/>
    <col width="3.6" customWidth="1" min="29" max="29"/>
    <col width="3.6" customWidth="1" min="30" max="30"/>
    <col width="3.6" customWidth="1" min="31" max="31"/>
    <col width="3.6" customWidth="1" min="32" max="32"/>
    <col width="3.6" customWidth="1" min="33" max="33"/>
    <col width="3.6" customWidth="1" min="34" max="34"/>
    <col width="3.6" customWidth="1" min="35" max="35"/>
    <col width="3.6" customWidth="1" min="36" max="36"/>
  </cols>
  <sheetData>
    <row r="1">
      <c r="A1" s="1" t="inlineStr">
        <is>
          <t>出面表（月間）</t>
        </is>
      </c>
    </row>
    <row r="2">
      <c r="A2" s="2" t="inlineStr">
        <is>
          <t>黄色いセルに、職人ごと・現場ごとの人工を入れるだけ。</t>
        </is>
      </c>
    </row>
    <row r="3">
      <c r="A3" s="2" t="inlineStr">
        <is>
          <t>月間人工・単価・金額は自動計算。職人名と現場はプルダウンで選びます。</t>
        </is>
      </c>
    </row>
    <row r="4">
      <c r="A4" s="3" t="inlineStr">
        <is>
          <t>※明細はすべて架空のサンプルです。自社の内容に書き換えてお使いください。</t>
        </is>
      </c>
    </row>
    <row r="5" ht="30" customHeight="1">
      <c r="A5" s="4" t="inlineStr">
        <is>
          <t>職人名</t>
        </is>
      </c>
      <c r="B5" s="4" t="inlineStr">
        <is>
          <t>現場</t>
        </is>
      </c>
      <c r="C5" s="4" t="inlineStr">
        <is>
          <t>月間
人工計</t>
        </is>
      </c>
      <c r="D5" s="4" t="inlineStr">
        <is>
          <t>人工単価
(自動)</t>
        </is>
      </c>
      <c r="E5" s="4" t="inlineStr">
        <is>
          <t>金額
(自動)</t>
        </is>
      </c>
      <c r="F5" s="5" t="n">
        <v>1</v>
      </c>
      <c r="G5" s="5" t="n">
        <v>2</v>
      </c>
      <c r="H5" s="5" t="n">
        <v>3</v>
      </c>
      <c r="I5" s="5" t="n">
        <v>4</v>
      </c>
      <c r="J5" s="5" t="n">
        <v>5</v>
      </c>
      <c r="K5" s="5" t="n">
        <v>6</v>
      </c>
      <c r="L5" s="5" t="n">
        <v>7</v>
      </c>
      <c r="M5" s="5" t="n">
        <v>8</v>
      </c>
      <c r="N5" s="5" t="n">
        <v>9</v>
      </c>
      <c r="O5" s="5" t="n">
        <v>10</v>
      </c>
      <c r="P5" s="5" t="n">
        <v>11</v>
      </c>
      <c r="Q5" s="5" t="n">
        <v>12</v>
      </c>
      <c r="R5" s="5" t="n">
        <v>13</v>
      </c>
      <c r="S5" s="5" t="n">
        <v>14</v>
      </c>
      <c r="T5" s="5" t="n">
        <v>15</v>
      </c>
      <c r="U5" s="5" t="n">
        <v>16</v>
      </c>
      <c r="V5" s="5" t="n">
        <v>17</v>
      </c>
      <c r="W5" s="5" t="n">
        <v>18</v>
      </c>
      <c r="X5" s="5" t="n">
        <v>19</v>
      </c>
      <c r="Y5" s="5" t="n">
        <v>20</v>
      </c>
      <c r="Z5" s="5" t="n">
        <v>21</v>
      </c>
      <c r="AA5" s="5" t="n">
        <v>22</v>
      </c>
      <c r="AB5" s="5" t="n">
        <v>23</v>
      </c>
      <c r="AC5" s="5" t="n">
        <v>24</v>
      </c>
      <c r="AD5" s="5" t="n">
        <v>25</v>
      </c>
      <c r="AE5" s="5" t="n">
        <v>26</v>
      </c>
      <c r="AF5" s="5" t="n">
        <v>27</v>
      </c>
      <c r="AG5" s="5" t="n">
        <v>28</v>
      </c>
      <c r="AH5" s="5" t="n">
        <v>29</v>
      </c>
      <c r="AI5" s="5" t="n">
        <v>30</v>
      </c>
      <c r="AJ5" s="5" t="n">
        <v>31</v>
      </c>
    </row>
    <row r="6" ht="18" customHeight="1">
      <c r="A6" s="6" t="inlineStr">
        <is>
          <t>田中 一郎</t>
        </is>
      </c>
      <c r="B6" s="6" t="inlineStr">
        <is>
          <t>A様邸 新築</t>
        </is>
      </c>
      <c r="C6" s="7">
        <f>IF(A6="","",SUM(F6:AJ6))</f>
        <v/>
      </c>
      <c r="D6" s="8">
        <f>IF(A6="","",IFERROR(VLOOKUP(A6,'設定'!$A$10:$C$17,3,0),""))</f>
        <v/>
      </c>
      <c r="E6" s="8">
        <f>IF(A6="","",IF(C6="","",C6*D6))</f>
        <v/>
      </c>
      <c r="F6" s="9" t="n">
        <v>1</v>
      </c>
      <c r="G6" s="9" t="n">
        <v>1</v>
      </c>
      <c r="H6" s="9" t="n">
        <v>1</v>
      </c>
      <c r="I6" s="9" t="n">
        <v>1</v>
      </c>
      <c r="J6" s="9" t="n">
        <v>1</v>
      </c>
      <c r="K6" s="9" t="n">
        <v>1</v>
      </c>
      <c r="L6" s="9" t="n">
        <v>1</v>
      </c>
      <c r="M6" s="9" t="n">
        <v>1</v>
      </c>
      <c r="N6" s="9" t="n">
        <v>1</v>
      </c>
      <c r="O6" s="9" t="n">
        <v>1</v>
      </c>
      <c r="P6" s="9" t="n">
        <v>1</v>
      </c>
      <c r="Q6" s="9" t="n">
        <v>1</v>
      </c>
      <c r="R6" s="9" t="n">
        <v>1</v>
      </c>
      <c r="S6" s="9" t="n">
        <v>1</v>
      </c>
      <c r="T6" s="9" t="n">
        <v>1</v>
      </c>
      <c r="U6" s="9" t="n"/>
      <c r="V6" s="9" t="n"/>
      <c r="W6" s="9" t="n"/>
      <c r="X6" s="9" t="n"/>
      <c r="Y6" s="9" t="n"/>
      <c r="Z6" s="9" t="n"/>
      <c r="AA6" s="9" t="n"/>
      <c r="AB6" s="9" t="n"/>
      <c r="AC6" s="9" t="n"/>
      <c r="AD6" s="9" t="n"/>
      <c r="AE6" s="9" t="n"/>
      <c r="AF6" s="9" t="n"/>
      <c r="AG6" s="9" t="n"/>
      <c r="AH6" s="9" t="n"/>
      <c r="AI6" s="9" t="n"/>
      <c r="AJ6" s="9" t="n"/>
    </row>
    <row r="7" ht="18" customHeight="1">
      <c r="A7" s="6" t="inlineStr">
        <is>
          <t>佐藤 次郎</t>
        </is>
      </c>
      <c r="B7" s="6" t="inlineStr">
        <is>
          <t>A様邸 新築</t>
        </is>
      </c>
      <c r="C7" s="7">
        <f>IF(A7="","",SUM(F7:AJ7))</f>
        <v/>
      </c>
      <c r="D7" s="8">
        <f>IF(A7="","",IFERROR(VLOOKUP(A7,'設定'!$A$10:$C$17,3,0),""))</f>
        <v/>
      </c>
      <c r="E7" s="8">
        <f>IF(A7="","",IF(C7="","",C7*D7))</f>
        <v/>
      </c>
      <c r="F7" s="9" t="n">
        <v>1</v>
      </c>
      <c r="G7" s="9" t="n">
        <v>1</v>
      </c>
      <c r="H7" s="9" t="n">
        <v>1</v>
      </c>
      <c r="I7" s="9" t="n">
        <v>1</v>
      </c>
      <c r="J7" s="9" t="n">
        <v>1</v>
      </c>
      <c r="K7" s="9" t="n">
        <v>1</v>
      </c>
      <c r="L7" s="9" t="n">
        <v>1</v>
      </c>
      <c r="M7" s="9" t="n">
        <v>1</v>
      </c>
      <c r="N7" s="9" t="n">
        <v>1</v>
      </c>
      <c r="O7" s="9" t="n">
        <v>1</v>
      </c>
      <c r="P7" s="9" t="n">
        <v>1</v>
      </c>
      <c r="Q7" s="9" t="n">
        <v>1</v>
      </c>
      <c r="R7" s="9" t="n"/>
      <c r="S7" s="9" t="n"/>
      <c r="T7" s="9" t="n"/>
      <c r="U7" s="9" t="n"/>
      <c r="V7" s="9" t="n"/>
      <c r="W7" s="9" t="n"/>
      <c r="X7" s="9" t="n"/>
      <c r="Y7" s="9" t="n"/>
      <c r="Z7" s="9" t="n"/>
      <c r="AA7" s="9" t="n"/>
      <c r="AB7" s="9" t="n"/>
      <c r="AC7" s="9" t="n"/>
      <c r="AD7" s="9" t="n"/>
      <c r="AE7" s="9" t="n"/>
      <c r="AF7" s="9" t="n"/>
      <c r="AG7" s="9" t="n"/>
      <c r="AH7" s="9" t="n"/>
      <c r="AI7" s="9" t="n"/>
      <c r="AJ7" s="9" t="n"/>
    </row>
    <row r="8" ht="18" customHeight="1">
      <c r="A8" s="6" t="inlineStr">
        <is>
          <t>鈴木 三郎</t>
        </is>
      </c>
      <c r="B8" s="6" t="inlineStr">
        <is>
          <t>A様邸 新築</t>
        </is>
      </c>
      <c r="C8" s="7">
        <f>IF(A8="","",SUM(F8:AJ8))</f>
        <v/>
      </c>
      <c r="D8" s="8">
        <f>IF(A8="","",IFERROR(VLOOKUP(A8,'設定'!$A$10:$C$17,3,0),""))</f>
        <v/>
      </c>
      <c r="E8" s="8">
        <f>IF(A8="","",IF(C8="","",C8*D8))</f>
        <v/>
      </c>
      <c r="F8" s="9" t="n">
        <v>1</v>
      </c>
      <c r="G8" s="9" t="n">
        <v>1</v>
      </c>
      <c r="H8" s="9" t="n">
        <v>1</v>
      </c>
      <c r="I8" s="9" t="n">
        <v>1</v>
      </c>
      <c r="J8" s="9" t="n">
        <v>1</v>
      </c>
      <c r="K8" s="9" t="n">
        <v>1</v>
      </c>
      <c r="L8" s="9" t="n">
        <v>1</v>
      </c>
      <c r="M8" s="9" t="n">
        <v>1</v>
      </c>
      <c r="N8" s="9" t="n">
        <v>1</v>
      </c>
      <c r="O8" s="9" t="n">
        <v>1</v>
      </c>
      <c r="P8" s="9" t="n">
        <v>1</v>
      </c>
      <c r="Q8" s="9" t="n">
        <v>1</v>
      </c>
      <c r="R8" s="9" t="n">
        <v>1</v>
      </c>
      <c r="S8" s="9" t="n">
        <v>1</v>
      </c>
      <c r="T8" s="9" t="n">
        <v>1</v>
      </c>
      <c r="U8" s="9" t="n"/>
      <c r="V8" s="9" t="n"/>
      <c r="W8" s="9" t="n"/>
      <c r="X8" s="9" t="n"/>
      <c r="Y8" s="9" t="n"/>
      <c r="Z8" s="9" t="n"/>
      <c r="AA8" s="9" t="n"/>
      <c r="AB8" s="9" t="n"/>
      <c r="AC8" s="9" t="n"/>
      <c r="AD8" s="9" t="n"/>
      <c r="AE8" s="9" t="n"/>
      <c r="AF8" s="9" t="n"/>
      <c r="AG8" s="9" t="n"/>
      <c r="AH8" s="9" t="n"/>
      <c r="AI8" s="9" t="n"/>
      <c r="AJ8" s="9" t="n"/>
    </row>
    <row r="9" ht="18" customHeight="1">
      <c r="A9" s="6" t="inlineStr">
        <is>
          <t>田中 一郎</t>
        </is>
      </c>
      <c r="B9" s="6" t="inlineStr">
        <is>
          <t>B様邸 改修</t>
        </is>
      </c>
      <c r="C9" s="7">
        <f>IF(A9="","",SUM(F9:AJ9))</f>
        <v/>
      </c>
      <c r="D9" s="8">
        <f>IF(A9="","",IFERROR(VLOOKUP(A9,'設定'!$A$10:$C$17,3,0),""))</f>
        <v/>
      </c>
      <c r="E9" s="8">
        <f>IF(A9="","",IF(C9="","",C9*D9))</f>
        <v/>
      </c>
      <c r="F9" s="9" t="n"/>
      <c r="G9" s="9" t="n"/>
      <c r="H9" s="9" t="n"/>
      <c r="I9" s="9" t="n"/>
      <c r="J9" s="9" t="n"/>
      <c r="K9" s="9" t="n"/>
      <c r="L9" s="9" t="n"/>
      <c r="M9" s="9" t="n"/>
      <c r="N9" s="9" t="n"/>
      <c r="O9" s="9" t="n"/>
      <c r="P9" s="9" t="n"/>
      <c r="Q9" s="9" t="n"/>
      <c r="R9" s="9" t="n"/>
      <c r="S9" s="9" t="n"/>
      <c r="T9" s="9" t="n"/>
      <c r="U9" s="9" t="n">
        <v>1</v>
      </c>
      <c r="V9" s="9" t="n">
        <v>1</v>
      </c>
      <c r="W9" s="9" t="n">
        <v>1</v>
      </c>
      <c r="X9" s="9" t="n">
        <v>1</v>
      </c>
      <c r="Y9" s="9" t="n">
        <v>1</v>
      </c>
      <c r="Z9" s="9" t="n">
        <v>1</v>
      </c>
      <c r="AA9" s="9" t="n">
        <v>1</v>
      </c>
      <c r="AB9" s="9" t="n">
        <v>1</v>
      </c>
      <c r="AC9" s="9" t="n">
        <v>1</v>
      </c>
      <c r="AD9" s="9" t="n">
        <v>1</v>
      </c>
      <c r="AE9" s="9" t="n"/>
      <c r="AF9" s="9" t="n"/>
      <c r="AG9" s="9" t="n"/>
      <c r="AH9" s="9" t="n"/>
      <c r="AI9" s="9" t="n"/>
      <c r="AJ9" s="9" t="n"/>
    </row>
    <row r="10" ht="18" customHeight="1">
      <c r="A10" s="6" t="inlineStr">
        <is>
          <t>鈴木 三郎</t>
        </is>
      </c>
      <c r="B10" s="6" t="inlineStr">
        <is>
          <t>B様邸 改修</t>
        </is>
      </c>
      <c r="C10" s="7">
        <f>IF(A10="","",SUM(F10:AJ10))</f>
        <v/>
      </c>
      <c r="D10" s="8">
        <f>IF(A10="","",IFERROR(VLOOKUP(A10,'設定'!$A$10:$C$17,3,0),""))</f>
        <v/>
      </c>
      <c r="E10" s="8">
        <f>IF(A10="","",IF(C10="","",C10*D10))</f>
        <v/>
      </c>
      <c r="F10" s="9" t="n"/>
      <c r="G10" s="9" t="n"/>
      <c r="H10" s="9" t="n"/>
      <c r="I10" s="9" t="n"/>
      <c r="J10" s="9" t="n"/>
      <c r="K10" s="9" t="n"/>
      <c r="L10" s="9" t="n"/>
      <c r="M10" s="9" t="n"/>
      <c r="N10" s="9" t="n"/>
      <c r="O10" s="9" t="n"/>
      <c r="P10" s="9" t="n"/>
      <c r="Q10" s="9" t="n"/>
      <c r="R10" s="9" t="n"/>
      <c r="S10" s="9" t="n"/>
      <c r="T10" s="9" t="n"/>
      <c r="U10" s="9" t="n">
        <v>1</v>
      </c>
      <c r="V10" s="9" t="n">
        <v>1</v>
      </c>
      <c r="W10" s="9" t="n">
        <v>1</v>
      </c>
      <c r="X10" s="9" t="n">
        <v>1</v>
      </c>
      <c r="Y10" s="9" t="n">
        <v>1</v>
      </c>
      <c r="Z10" s="9" t="n">
        <v>1</v>
      </c>
      <c r="AA10" s="9" t="n">
        <v>1</v>
      </c>
      <c r="AB10" s="9" t="n">
        <v>1</v>
      </c>
      <c r="AC10" s="9" t="n">
        <v>1</v>
      </c>
      <c r="AD10" s="9" t="n">
        <v>1</v>
      </c>
      <c r="AE10" s="9" t="n"/>
      <c r="AF10" s="9" t="n"/>
      <c r="AG10" s="9" t="n"/>
      <c r="AH10" s="9" t="n"/>
      <c r="AI10" s="9" t="n"/>
      <c r="AJ10" s="9" t="n"/>
    </row>
    <row r="11" ht="18" customHeight="1">
      <c r="A11" s="6" t="n"/>
      <c r="B11" s="6" t="n"/>
      <c r="C11" s="7">
        <f>IF(A11="","",SUM(F11:AJ11))</f>
        <v/>
      </c>
      <c r="D11" s="8">
        <f>IF(A11="","",IFERROR(VLOOKUP(A11,'設定'!$A$10:$C$17,3,0),""))</f>
        <v/>
      </c>
      <c r="E11" s="8">
        <f>IF(A11="","",IF(C11="","",C11*D11))</f>
        <v/>
      </c>
      <c r="F11" s="9" t="n"/>
      <c r="G11" s="9" t="n"/>
      <c r="H11" s="9" t="n"/>
      <c r="I11" s="9" t="n"/>
      <c r="J11" s="9" t="n"/>
      <c r="K11" s="9" t="n"/>
      <c r="L11" s="9" t="n"/>
      <c r="M11" s="9" t="n"/>
      <c r="N11" s="9" t="n"/>
      <c r="O11" s="9" t="n"/>
      <c r="P11" s="9" t="n"/>
      <c r="Q11" s="9" t="n"/>
      <c r="R11" s="9" t="n"/>
      <c r="S11" s="9" t="n"/>
      <c r="T11" s="9" t="n"/>
      <c r="U11" s="9" t="n"/>
      <c r="V11" s="9" t="n"/>
      <c r="W11" s="9" t="n"/>
      <c r="X11" s="9" t="n"/>
      <c r="Y11" s="9" t="n"/>
      <c r="Z11" s="9" t="n"/>
      <c r="AA11" s="9" t="n"/>
      <c r="AB11" s="9" t="n"/>
      <c r="AC11" s="9" t="n"/>
      <c r="AD11" s="9" t="n"/>
      <c r="AE11" s="9" t="n"/>
      <c r="AF11" s="9" t="n"/>
      <c r="AG11" s="9" t="n"/>
      <c r="AH11" s="9" t="n"/>
      <c r="AI11" s="9" t="n"/>
      <c r="AJ11" s="9" t="n"/>
    </row>
    <row r="12" ht="18" customHeight="1">
      <c r="A12" s="6" t="n"/>
      <c r="B12" s="6" t="n"/>
      <c r="C12" s="7">
        <f>IF(A12="","",SUM(F12:AJ12))</f>
        <v/>
      </c>
      <c r="D12" s="8">
        <f>IF(A12="","",IFERROR(VLOOKUP(A12,'設定'!$A$10:$C$17,3,0),""))</f>
        <v/>
      </c>
      <c r="E12" s="8">
        <f>IF(A12="","",IF(C12="","",C12*D12))</f>
        <v/>
      </c>
      <c r="F12" s="9" t="n"/>
      <c r="G12" s="9" t="n"/>
      <c r="H12" s="9" t="n"/>
      <c r="I12" s="9" t="n"/>
      <c r="J12" s="9" t="n"/>
      <c r="K12" s="9" t="n"/>
      <c r="L12" s="9" t="n"/>
      <c r="M12" s="9" t="n"/>
      <c r="N12" s="9" t="n"/>
      <c r="O12" s="9" t="n"/>
      <c r="P12" s="9" t="n"/>
      <c r="Q12" s="9" t="n"/>
      <c r="R12" s="9" t="n"/>
      <c r="S12" s="9" t="n"/>
      <c r="T12" s="9" t="n"/>
      <c r="U12" s="9" t="n"/>
      <c r="V12" s="9" t="n"/>
      <c r="W12" s="9" t="n"/>
      <c r="X12" s="9" t="n"/>
      <c r="Y12" s="9" t="n"/>
      <c r="Z12" s="9" t="n"/>
      <c r="AA12" s="9" t="n"/>
      <c r="AB12" s="9" t="n"/>
      <c r="AC12" s="9" t="n"/>
      <c r="AD12" s="9" t="n"/>
      <c r="AE12" s="9" t="n"/>
      <c r="AF12" s="9" t="n"/>
      <c r="AG12" s="9" t="n"/>
      <c r="AH12" s="9" t="n"/>
      <c r="AI12" s="9" t="n"/>
      <c r="AJ12" s="9" t="n"/>
    </row>
    <row r="13" ht="18" customHeight="1">
      <c r="A13" s="6" t="n"/>
      <c r="B13" s="6" t="n"/>
      <c r="C13" s="7">
        <f>IF(A13="","",SUM(F13:AJ13))</f>
        <v/>
      </c>
      <c r="D13" s="8">
        <f>IF(A13="","",IFERROR(VLOOKUP(A13,'設定'!$A$10:$C$17,3,0),""))</f>
        <v/>
      </c>
      <c r="E13" s="8">
        <f>IF(A13="","",IF(C13="","",C13*D13))</f>
        <v/>
      </c>
      <c r="F13" s="9" t="n"/>
      <c r="G13" s="9" t="n"/>
      <c r="H13" s="9" t="n"/>
      <c r="I13" s="9" t="n"/>
      <c r="J13" s="9" t="n"/>
      <c r="K13" s="9" t="n"/>
      <c r="L13" s="9" t="n"/>
      <c r="M13" s="9" t="n"/>
      <c r="N13" s="9" t="n"/>
      <c r="O13" s="9" t="n"/>
      <c r="P13" s="9" t="n"/>
      <c r="Q13" s="9" t="n"/>
      <c r="R13" s="9" t="n"/>
      <c r="S13" s="9" t="n"/>
      <c r="T13" s="9" t="n"/>
      <c r="U13" s="9" t="n"/>
      <c r="V13" s="9" t="n"/>
      <c r="W13" s="9" t="n"/>
      <c r="X13" s="9" t="n"/>
      <c r="Y13" s="9" t="n"/>
      <c r="Z13" s="9" t="n"/>
      <c r="AA13" s="9" t="n"/>
      <c r="AB13" s="9" t="n"/>
      <c r="AC13" s="9" t="n"/>
      <c r="AD13" s="9" t="n"/>
      <c r="AE13" s="9" t="n"/>
      <c r="AF13" s="9" t="n"/>
      <c r="AG13" s="9" t="n"/>
      <c r="AH13" s="9" t="n"/>
      <c r="AI13" s="9" t="n"/>
      <c r="AJ13" s="9" t="n"/>
    </row>
    <row r="14" ht="18" customHeight="1">
      <c r="A14" s="6" t="n"/>
      <c r="B14" s="6" t="n"/>
      <c r="C14" s="7">
        <f>IF(A14="","",SUM(F14:AJ14))</f>
        <v/>
      </c>
      <c r="D14" s="8">
        <f>IF(A14="","",IFERROR(VLOOKUP(A14,'設定'!$A$10:$C$17,3,0),""))</f>
        <v/>
      </c>
      <c r="E14" s="8">
        <f>IF(A14="","",IF(C14="","",C14*D14))</f>
        <v/>
      </c>
      <c r="F14" s="9" t="n"/>
      <c r="G14" s="9" t="n"/>
      <c r="H14" s="9" t="n"/>
      <c r="I14" s="9" t="n"/>
      <c r="J14" s="9" t="n"/>
      <c r="K14" s="9" t="n"/>
      <c r="L14" s="9" t="n"/>
      <c r="M14" s="9" t="n"/>
      <c r="N14" s="9" t="n"/>
      <c r="O14" s="9" t="n"/>
      <c r="P14" s="9" t="n"/>
      <c r="Q14" s="9" t="n"/>
      <c r="R14" s="9" t="n"/>
      <c r="S14" s="9" t="n"/>
      <c r="T14" s="9" t="n"/>
      <c r="U14" s="9" t="n"/>
      <c r="V14" s="9" t="n"/>
      <c r="W14" s="9" t="n"/>
      <c r="X14" s="9" t="n"/>
      <c r="Y14" s="9" t="n"/>
      <c r="Z14" s="9" t="n"/>
      <c r="AA14" s="9" t="n"/>
      <c r="AB14" s="9" t="n"/>
      <c r="AC14" s="9" t="n"/>
      <c r="AD14" s="9" t="n"/>
      <c r="AE14" s="9" t="n"/>
      <c r="AF14" s="9" t="n"/>
      <c r="AG14" s="9" t="n"/>
      <c r="AH14" s="9" t="n"/>
      <c r="AI14" s="9" t="n"/>
      <c r="AJ14" s="9" t="n"/>
    </row>
    <row r="15" ht="18" customHeight="1">
      <c r="A15" s="6" t="n"/>
      <c r="B15" s="6" t="n"/>
      <c r="C15" s="7">
        <f>IF(A15="","",SUM(F15:AJ15))</f>
        <v/>
      </c>
      <c r="D15" s="8">
        <f>IF(A15="","",IFERROR(VLOOKUP(A15,'設定'!$A$10:$C$17,3,0),""))</f>
        <v/>
      </c>
      <c r="E15" s="8">
        <f>IF(A15="","",IF(C15="","",C15*D15))</f>
        <v/>
      </c>
      <c r="F15" s="9" t="n"/>
      <c r="G15" s="9" t="n"/>
      <c r="H15" s="9" t="n"/>
      <c r="I15" s="9" t="n"/>
      <c r="J15" s="9" t="n"/>
      <c r="K15" s="9" t="n"/>
      <c r="L15" s="9" t="n"/>
      <c r="M15" s="9" t="n"/>
      <c r="N15" s="9" t="n"/>
      <c r="O15" s="9" t="n"/>
      <c r="P15" s="9" t="n"/>
      <c r="Q15" s="9" t="n"/>
      <c r="R15" s="9" t="n"/>
      <c r="S15" s="9" t="n"/>
      <c r="T15" s="9" t="n"/>
      <c r="U15" s="9" t="n"/>
      <c r="V15" s="9" t="n"/>
      <c r="W15" s="9" t="n"/>
      <c r="X15" s="9" t="n"/>
      <c r="Y15" s="9" t="n"/>
      <c r="Z15" s="9" t="n"/>
      <c r="AA15" s="9" t="n"/>
      <c r="AB15" s="9" t="n"/>
      <c r="AC15" s="9" t="n"/>
      <c r="AD15" s="9" t="n"/>
      <c r="AE15" s="9" t="n"/>
      <c r="AF15" s="9" t="n"/>
      <c r="AG15" s="9" t="n"/>
      <c r="AH15" s="9" t="n"/>
      <c r="AI15" s="9" t="n"/>
      <c r="AJ15" s="9" t="n"/>
    </row>
    <row r="16" ht="18" customHeight="1">
      <c r="A16" s="6" t="n"/>
      <c r="B16" s="6" t="n"/>
      <c r="C16" s="7">
        <f>IF(A16="","",SUM(F16:AJ16))</f>
        <v/>
      </c>
      <c r="D16" s="8">
        <f>IF(A16="","",IFERROR(VLOOKUP(A16,'設定'!$A$10:$C$17,3,0),""))</f>
        <v/>
      </c>
      <c r="E16" s="8">
        <f>IF(A16="","",IF(C16="","",C16*D16))</f>
        <v/>
      </c>
      <c r="F16" s="9" t="n"/>
      <c r="G16" s="9" t="n"/>
      <c r="H16" s="9" t="n"/>
      <c r="I16" s="9" t="n"/>
      <c r="J16" s="9" t="n"/>
      <c r="K16" s="9" t="n"/>
      <c r="L16" s="9" t="n"/>
      <c r="M16" s="9" t="n"/>
      <c r="N16" s="9" t="n"/>
      <c r="O16" s="9" t="n"/>
      <c r="P16" s="9" t="n"/>
      <c r="Q16" s="9" t="n"/>
      <c r="R16" s="9" t="n"/>
      <c r="S16" s="9" t="n"/>
      <c r="T16" s="9" t="n"/>
      <c r="U16" s="9" t="n"/>
      <c r="V16" s="9" t="n"/>
      <c r="W16" s="9" t="n"/>
      <c r="X16" s="9" t="n"/>
      <c r="Y16" s="9" t="n"/>
      <c r="Z16" s="9" t="n"/>
      <c r="AA16" s="9" t="n"/>
      <c r="AB16" s="9" t="n"/>
      <c r="AC16" s="9" t="n"/>
      <c r="AD16" s="9" t="n"/>
      <c r="AE16" s="9" t="n"/>
      <c r="AF16" s="9" t="n"/>
      <c r="AG16" s="9" t="n"/>
      <c r="AH16" s="9" t="n"/>
      <c r="AI16" s="9" t="n"/>
      <c r="AJ16" s="9" t="n"/>
    </row>
    <row r="17" ht="18" customHeight="1">
      <c r="A17" s="6" t="n"/>
      <c r="B17" s="6" t="n"/>
      <c r="C17" s="7">
        <f>IF(A17="","",SUM(F17:AJ17))</f>
        <v/>
      </c>
      <c r="D17" s="8">
        <f>IF(A17="","",IFERROR(VLOOKUP(A17,'設定'!$A$10:$C$17,3,0),""))</f>
        <v/>
      </c>
      <c r="E17" s="8">
        <f>IF(A17="","",IF(C17="","",C17*D17))</f>
        <v/>
      </c>
      <c r="F17" s="9" t="n"/>
      <c r="G17" s="9" t="n"/>
      <c r="H17" s="9" t="n"/>
      <c r="I17" s="9" t="n"/>
      <c r="J17" s="9" t="n"/>
      <c r="K17" s="9" t="n"/>
      <c r="L17" s="9" t="n"/>
      <c r="M17" s="9" t="n"/>
      <c r="N17" s="9" t="n"/>
      <c r="O17" s="9" t="n"/>
      <c r="P17" s="9" t="n"/>
      <c r="Q17" s="9" t="n"/>
      <c r="R17" s="9" t="n"/>
      <c r="S17" s="9" t="n"/>
      <c r="T17" s="9" t="n"/>
      <c r="U17" s="9" t="n"/>
      <c r="V17" s="9" t="n"/>
      <c r="W17" s="9" t="n"/>
      <c r="X17" s="9" t="n"/>
      <c r="Y17" s="9" t="n"/>
      <c r="Z17" s="9" t="n"/>
      <c r="AA17" s="9" t="n"/>
      <c r="AB17" s="9" t="n"/>
      <c r="AC17" s="9" t="n"/>
      <c r="AD17" s="9" t="n"/>
      <c r="AE17" s="9" t="n"/>
      <c r="AF17" s="9" t="n"/>
      <c r="AG17" s="9" t="n"/>
      <c r="AH17" s="9" t="n"/>
      <c r="AI17" s="9" t="n"/>
      <c r="AJ17" s="9" t="n"/>
    </row>
    <row r="18">
      <c r="A18" s="10" t="inlineStr">
        <is>
          <t>合計</t>
        </is>
      </c>
      <c r="B18" s="11" t="n"/>
      <c r="C18" s="10">
        <f>SUM(C6:C17)</f>
        <v/>
      </c>
      <c r="D18" s="11" t="n"/>
      <c r="E18" s="12">
        <f>SUM(E6:E17)</f>
        <v/>
      </c>
    </row>
    <row r="20">
      <c r="A20" s="13" t="inlineStr">
        <is>
          <t>▼ 請求転記用（このまま常用請求書へ転記）</t>
        </is>
      </c>
    </row>
    <row r="21" ht="18" customHeight="1">
      <c r="A21" s="4" t="inlineStr">
        <is>
          <t>職人名</t>
        </is>
      </c>
      <c r="B21" s="4" t="inlineStr">
        <is>
          <t>現場</t>
        </is>
      </c>
      <c r="C21" s="4" t="inlineStr">
        <is>
          <t>人工</t>
        </is>
      </c>
      <c r="D21" s="4" t="inlineStr">
        <is>
          <t>単価</t>
        </is>
      </c>
      <c r="E21" s="4" t="inlineStr">
        <is>
          <t>金額</t>
        </is>
      </c>
    </row>
    <row r="22">
      <c r="A22" s="7">
        <f>IF(A6="","",A6)</f>
        <v/>
      </c>
      <c r="B22" s="7">
        <f>IF(A6="","",B6)</f>
        <v/>
      </c>
      <c r="C22" s="7">
        <f>IF(A6="","",C6)</f>
        <v/>
      </c>
      <c r="D22" s="8">
        <f>IF(A6="","",D6)</f>
        <v/>
      </c>
      <c r="E22" s="8">
        <f>IF(A6="","",E6)</f>
        <v/>
      </c>
    </row>
    <row r="23">
      <c r="A23" s="7">
        <f>IF(A7="","",A7)</f>
        <v/>
      </c>
      <c r="B23" s="7">
        <f>IF(A7="","",B7)</f>
        <v/>
      </c>
      <c r="C23" s="7">
        <f>IF(A7="","",C7)</f>
        <v/>
      </c>
      <c r="D23" s="8">
        <f>IF(A7="","",D7)</f>
        <v/>
      </c>
      <c r="E23" s="8">
        <f>IF(A7="","",E7)</f>
        <v/>
      </c>
    </row>
    <row r="24">
      <c r="A24" s="7">
        <f>IF(A8="","",A8)</f>
        <v/>
      </c>
      <c r="B24" s="7">
        <f>IF(A8="","",B8)</f>
        <v/>
      </c>
      <c r="C24" s="7">
        <f>IF(A8="","",C8)</f>
        <v/>
      </c>
      <c r="D24" s="8">
        <f>IF(A8="","",D8)</f>
        <v/>
      </c>
      <c r="E24" s="8">
        <f>IF(A8="","",E8)</f>
        <v/>
      </c>
    </row>
    <row r="25">
      <c r="A25" s="7">
        <f>IF(A9="","",A9)</f>
        <v/>
      </c>
      <c r="B25" s="7">
        <f>IF(A9="","",B9)</f>
        <v/>
      </c>
      <c r="C25" s="7">
        <f>IF(A9="","",C9)</f>
        <v/>
      </c>
      <c r="D25" s="8">
        <f>IF(A9="","",D9)</f>
        <v/>
      </c>
      <c r="E25" s="8">
        <f>IF(A9="","",E9)</f>
        <v/>
      </c>
    </row>
    <row r="26">
      <c r="A26" s="7">
        <f>IF(A10="","",A10)</f>
        <v/>
      </c>
      <c r="B26" s="7">
        <f>IF(A10="","",B10)</f>
        <v/>
      </c>
      <c r="C26" s="7">
        <f>IF(A10="","",C10)</f>
        <v/>
      </c>
      <c r="D26" s="8">
        <f>IF(A10="","",D10)</f>
        <v/>
      </c>
      <c r="E26" s="8">
        <f>IF(A10="","",E10)</f>
        <v/>
      </c>
    </row>
    <row r="27">
      <c r="A27" s="7">
        <f>IF(A11="","",A11)</f>
        <v/>
      </c>
      <c r="B27" s="7">
        <f>IF(A11="","",B11)</f>
        <v/>
      </c>
      <c r="C27" s="7">
        <f>IF(A11="","",C11)</f>
        <v/>
      </c>
      <c r="D27" s="8">
        <f>IF(A11="","",D11)</f>
        <v/>
      </c>
      <c r="E27" s="8">
        <f>IF(A11="","",E11)</f>
        <v/>
      </c>
    </row>
    <row r="28">
      <c r="A28" s="7">
        <f>IF(A12="","",A12)</f>
        <v/>
      </c>
      <c r="B28" s="7">
        <f>IF(A12="","",B12)</f>
        <v/>
      </c>
      <c r="C28" s="7">
        <f>IF(A12="","",C12)</f>
        <v/>
      </c>
      <c r="D28" s="8">
        <f>IF(A12="","",D12)</f>
        <v/>
      </c>
      <c r="E28" s="8">
        <f>IF(A12="","",E12)</f>
        <v/>
      </c>
    </row>
    <row r="29">
      <c r="A29" s="7">
        <f>IF(A13="","",A13)</f>
        <v/>
      </c>
      <c r="B29" s="7">
        <f>IF(A13="","",B13)</f>
        <v/>
      </c>
      <c r="C29" s="7">
        <f>IF(A13="","",C13)</f>
        <v/>
      </c>
      <c r="D29" s="8">
        <f>IF(A13="","",D13)</f>
        <v/>
      </c>
      <c r="E29" s="8">
        <f>IF(A13="","",E13)</f>
        <v/>
      </c>
    </row>
    <row r="30">
      <c r="A30" s="7">
        <f>IF(A14="","",A14)</f>
        <v/>
      </c>
      <c r="B30" s="7">
        <f>IF(A14="","",B14)</f>
        <v/>
      </c>
      <c r="C30" s="7">
        <f>IF(A14="","",C14)</f>
        <v/>
      </c>
      <c r="D30" s="8">
        <f>IF(A14="","",D14)</f>
        <v/>
      </c>
      <c r="E30" s="8">
        <f>IF(A14="","",E14)</f>
        <v/>
      </c>
    </row>
    <row r="31">
      <c r="A31" s="7">
        <f>IF(A15="","",A15)</f>
        <v/>
      </c>
      <c r="B31" s="7">
        <f>IF(A15="","",B15)</f>
        <v/>
      </c>
      <c r="C31" s="7">
        <f>IF(A15="","",C15)</f>
        <v/>
      </c>
      <c r="D31" s="8">
        <f>IF(A15="","",D15)</f>
        <v/>
      </c>
      <c r="E31" s="8">
        <f>IF(A15="","",E15)</f>
        <v/>
      </c>
    </row>
    <row r="32">
      <c r="A32" s="7">
        <f>IF(A16="","",A16)</f>
        <v/>
      </c>
      <c r="B32" s="7">
        <f>IF(A16="","",B16)</f>
        <v/>
      </c>
      <c r="C32" s="7">
        <f>IF(A16="","",C16)</f>
        <v/>
      </c>
      <c r="D32" s="8">
        <f>IF(A16="","",D16)</f>
        <v/>
      </c>
      <c r="E32" s="8">
        <f>IF(A16="","",E16)</f>
        <v/>
      </c>
    </row>
    <row r="33">
      <c r="A33" s="7">
        <f>IF(A17="","",A17)</f>
        <v/>
      </c>
      <c r="B33" s="7">
        <f>IF(A17="","",B17)</f>
        <v/>
      </c>
      <c r="C33" s="7">
        <f>IF(A17="","",C17)</f>
        <v/>
      </c>
      <c r="D33" s="8">
        <f>IF(A17="","",D17)</f>
        <v/>
      </c>
      <c r="E33" s="8">
        <f>IF(A17="","",E17)</f>
        <v/>
      </c>
    </row>
    <row r="34">
      <c r="A34" s="10" t="inlineStr">
        <is>
          <t>合計</t>
        </is>
      </c>
      <c r="B34" s="10" t="n"/>
      <c r="C34" s="10">
        <f>SUM(C22:C33)</f>
        <v/>
      </c>
      <c r="D34" s="10" t="n"/>
      <c r="E34" s="12">
        <f>SUM(E22:E33)</f>
        <v/>
      </c>
    </row>
    <row r="36">
      <c r="A36" s="13" t="inlineStr">
        <is>
          <t>▼ 職人別 月間まとめ（支払いの目安）</t>
        </is>
      </c>
    </row>
    <row r="37" ht="18" customHeight="1">
      <c r="A37" s="4" t="inlineStr">
        <is>
          <t>職人名</t>
        </is>
      </c>
      <c r="B37" s="4" t="inlineStr">
        <is>
          <t>職種</t>
        </is>
      </c>
      <c r="C37" s="4" t="inlineStr">
        <is>
          <t>人工</t>
        </is>
      </c>
      <c r="D37" s="4" t="inlineStr">
        <is>
          <t>単価</t>
        </is>
      </c>
      <c r="E37" s="4" t="inlineStr">
        <is>
          <t>金額</t>
        </is>
      </c>
    </row>
    <row r="38">
      <c r="A38" s="7">
        <f>IF('設定'!$A$10="","",'設定'!$A$10)</f>
        <v/>
      </c>
      <c r="B38" s="7">
        <f>IF('設定'!$A$10="","",'設定'!$B$10)</f>
        <v/>
      </c>
      <c r="C38" s="7">
        <f>IF('設定'!$A$10="","",SUMIF($A$6:$A$17,'設定'!$A$10,$C$6:$C$17))</f>
        <v/>
      </c>
      <c r="D38" s="8">
        <f>IF('設定'!$A$10="","",'設定'!$C$10)</f>
        <v/>
      </c>
      <c r="E38" s="8">
        <f>IF(A38="","",C38*D38)</f>
        <v/>
      </c>
    </row>
    <row r="39">
      <c r="A39" s="7">
        <f>IF('設定'!$A$11="","",'設定'!$A$11)</f>
        <v/>
      </c>
      <c r="B39" s="7">
        <f>IF('設定'!$A$11="","",'設定'!$B$11)</f>
        <v/>
      </c>
      <c r="C39" s="7">
        <f>IF('設定'!$A$11="","",SUMIF($A$6:$A$17,'設定'!$A$11,$C$6:$C$17))</f>
        <v/>
      </c>
      <c r="D39" s="8">
        <f>IF('設定'!$A$11="","",'設定'!$C$11)</f>
        <v/>
      </c>
      <c r="E39" s="8">
        <f>IF(A39="","",C39*D39)</f>
        <v/>
      </c>
    </row>
    <row r="40">
      <c r="A40" s="7">
        <f>IF('設定'!$A$12="","",'設定'!$A$12)</f>
        <v/>
      </c>
      <c r="B40" s="7">
        <f>IF('設定'!$A$12="","",'設定'!$B$12)</f>
        <v/>
      </c>
      <c r="C40" s="7">
        <f>IF('設定'!$A$12="","",SUMIF($A$6:$A$17,'設定'!$A$12,$C$6:$C$17))</f>
        <v/>
      </c>
      <c r="D40" s="8">
        <f>IF('設定'!$A$12="","",'設定'!$C$12)</f>
        <v/>
      </c>
      <c r="E40" s="8">
        <f>IF(A40="","",C40*D40)</f>
        <v/>
      </c>
    </row>
    <row r="41">
      <c r="A41" s="7">
        <f>IF('設定'!$A$13="","",'設定'!$A$13)</f>
        <v/>
      </c>
      <c r="B41" s="7">
        <f>IF('設定'!$A$13="","",'設定'!$B$13)</f>
        <v/>
      </c>
      <c r="C41" s="7">
        <f>IF('設定'!$A$13="","",SUMIF($A$6:$A$17,'設定'!$A$13,$C$6:$C$17))</f>
        <v/>
      </c>
      <c r="D41" s="8">
        <f>IF('設定'!$A$13="","",'設定'!$C$13)</f>
        <v/>
      </c>
      <c r="E41" s="8">
        <f>IF(A41="","",C41*D41)</f>
        <v/>
      </c>
    </row>
    <row r="42">
      <c r="A42" s="7">
        <f>IF('設定'!$A$14="","",'設定'!$A$14)</f>
        <v/>
      </c>
      <c r="B42" s="7">
        <f>IF('設定'!$A$14="","",'設定'!$B$14)</f>
        <v/>
      </c>
      <c r="C42" s="7">
        <f>IF('設定'!$A$14="","",SUMIF($A$6:$A$17,'設定'!$A$14,$C$6:$C$17))</f>
        <v/>
      </c>
      <c r="D42" s="8">
        <f>IF('設定'!$A$14="","",'設定'!$C$14)</f>
        <v/>
      </c>
      <c r="E42" s="8">
        <f>IF(A42="","",C42*D42)</f>
        <v/>
      </c>
    </row>
    <row r="43">
      <c r="A43" s="7">
        <f>IF('設定'!$A$15="","",'設定'!$A$15)</f>
        <v/>
      </c>
      <c r="B43" s="7">
        <f>IF('設定'!$A$15="","",'設定'!$B$15)</f>
        <v/>
      </c>
      <c r="C43" s="7">
        <f>IF('設定'!$A$15="","",SUMIF($A$6:$A$17,'設定'!$A$15,$C$6:$C$17))</f>
        <v/>
      </c>
      <c r="D43" s="8">
        <f>IF('設定'!$A$15="","",'設定'!$C$15)</f>
        <v/>
      </c>
      <c r="E43" s="8">
        <f>IF(A43="","",C43*D43)</f>
        <v/>
      </c>
    </row>
    <row r="44">
      <c r="A44" s="7">
        <f>IF('設定'!$A$16="","",'設定'!$A$16)</f>
        <v/>
      </c>
      <c r="B44" s="7">
        <f>IF('設定'!$A$16="","",'設定'!$B$16)</f>
        <v/>
      </c>
      <c r="C44" s="7">
        <f>IF('設定'!$A$16="","",SUMIF($A$6:$A$17,'設定'!$A$16,$C$6:$C$17))</f>
        <v/>
      </c>
      <c r="D44" s="8">
        <f>IF('設定'!$A$16="","",'設定'!$C$16)</f>
        <v/>
      </c>
      <c r="E44" s="8">
        <f>IF(A44="","",C44*D44)</f>
        <v/>
      </c>
    </row>
    <row r="45">
      <c r="A45" s="7">
        <f>IF('設定'!$A$17="","",'設定'!$A$17)</f>
        <v/>
      </c>
      <c r="B45" s="7">
        <f>IF('設定'!$A$17="","",'設定'!$B$17)</f>
        <v/>
      </c>
      <c r="C45" s="7">
        <f>IF('設定'!$A$17="","",SUMIF($A$6:$A$17,'設定'!$A$17,$C$6:$C$17))</f>
        <v/>
      </c>
      <c r="D45" s="8">
        <f>IF('設定'!$A$17="","",'設定'!$C$17)</f>
        <v/>
      </c>
      <c r="E45" s="8">
        <f>IF(A45="","",C45*D45)</f>
        <v/>
      </c>
    </row>
    <row r="46">
      <c r="A46" s="3" t="inlineStr">
        <is>
          <t>※支払い条件は契約により異なります。上表は人工×単価の目安です。</t>
        </is>
      </c>
    </row>
  </sheetData>
  <dataValidations count="3">
    <dataValidation sqref="A6:A17" showDropDown="0" showInputMessage="0" showErrorMessage="0" allowBlank="1" type="list">
      <formula1>'設定'!$A$10:$A$17</formula1>
    </dataValidation>
    <dataValidation sqref="B6:B17" showDropDown="0" showInputMessage="0" showErrorMessage="0" allowBlank="1" type="list">
      <formula1>'設定'!$A$20:$A$25</formula1>
    </dataValidation>
    <dataValidation sqref="F6:AJ17" showDropDown="0" showInputMessage="0" showErrorMessage="0" allowBlank="1" errorTitle="入力チェック" error="人工は0〜3の数値で入力してください（例: 1 や 0.5）" type="decimal" operator="between">
      <formula1>0</formula1>
      <formula2>3</formula2>
    </dataValidation>
  </dataValidations>
  <pageMargins left="0.75" right="0.75" top="1" bottom="1" header="0.5" footer="0.5"/>
  <pageSetup orientation="landscape" paperSize="9" fitToHeight="0" fitToWidth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C00000"/>
    <outlinePr summaryBelow="1" summaryRight="1"/>
    <pageSetUpPr fitToPage="1"/>
  </sheetPr>
  <dimension ref="A1:G18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2" customWidth="1" min="2" max="2"/>
    <col width="13" customWidth="1" min="3" max="3"/>
    <col width="15" customWidth="1" min="4" max="4"/>
    <col width="14" customWidth="1" min="5" max="5"/>
    <col width="15" customWidth="1" min="6" max="6"/>
    <col width="11" customWidth="1" min="7" max="7"/>
  </cols>
  <sheetData>
    <row r="1">
      <c r="A1" s="14" t="inlineStr">
        <is>
          <t>原価・粗利（社内用）</t>
        </is>
      </c>
    </row>
    <row r="2">
      <c r="A2" s="15" t="inlineStr">
        <is>
          <t>この表はお客様には出さない社内用です。</t>
        </is>
      </c>
    </row>
    <row r="3">
      <c r="A3" s="2" t="inlineStr">
        <is>
          <t>現場を選ぶと、出面表から労務費を自動集計します。</t>
        </is>
      </c>
    </row>
    <row r="4">
      <c r="A4" s="2" t="inlineStr">
        <is>
          <t>請求予定額と材料・外注費を入れると、粗利率が出ます。</t>
        </is>
      </c>
    </row>
    <row r="5">
      <c r="A5" s="3" t="inlineStr">
        <is>
          <t>粗利率が設定シートの警告閾値未満の現場は、赤で表示します。</t>
        </is>
      </c>
    </row>
    <row r="7" ht="34" customHeight="1">
      <c r="A7" s="4" t="inlineStr">
        <is>
          <t>現場</t>
        </is>
      </c>
      <c r="B7" s="4" t="inlineStr">
        <is>
          <t>投入人工
(自動)</t>
        </is>
      </c>
      <c r="C7" s="4" t="inlineStr">
        <is>
          <t>労務費
(自動)</t>
        </is>
      </c>
      <c r="D7" s="4" t="inlineStr">
        <is>
          <t>材料・外注費など</t>
        </is>
      </c>
      <c r="E7" s="4" t="inlineStr">
        <is>
          <t>工事原価計
(自動)</t>
        </is>
      </c>
      <c r="F7" s="4" t="inlineStr">
        <is>
          <t>請求予定額
(税抜)</t>
        </is>
      </c>
      <c r="G7" s="4" t="inlineStr">
        <is>
          <t>粗利率
(自動)</t>
        </is>
      </c>
    </row>
    <row r="8" ht="18" customHeight="1">
      <c r="A8" s="7">
        <f>IF('設定'!$A$20="","",'設定'!$A$20)</f>
        <v/>
      </c>
      <c r="B8" s="7">
        <f>IF($A8="","",SUMIF('出面表'!$B$6:$B$17,$A8,'出面表'!$C$6:$C$17))</f>
        <v/>
      </c>
      <c r="C8" s="8">
        <f>IF($A8="","",SUMIF('出面表'!$B$6:$B$17,$A8,'出面表'!$E$6:$E$17))</f>
        <v/>
      </c>
      <c r="D8" s="16" t="n">
        <v>500000</v>
      </c>
      <c r="E8" s="8">
        <f>IF($A8="","",C8+N(D8))</f>
        <v/>
      </c>
      <c r="F8" s="16" t="n">
        <v>2000000</v>
      </c>
      <c r="G8" s="17">
        <f>IF($A8="","",IF(F8="","",(F8-E8)/F8))</f>
        <v/>
      </c>
    </row>
    <row r="9" ht="18" customHeight="1">
      <c r="A9" s="7">
        <f>IF('設定'!$A$21="","",'設定'!$A$21)</f>
        <v/>
      </c>
      <c r="B9" s="7">
        <f>IF($A9="","",SUMIF('出面表'!$B$6:$B$17,$A9,'出面表'!$C$6:$C$17))</f>
        <v/>
      </c>
      <c r="C9" s="8">
        <f>IF($A9="","",SUMIF('出面表'!$B$6:$B$17,$A9,'出面表'!$E$6:$E$17))</f>
        <v/>
      </c>
      <c r="D9" s="16" t="n">
        <v>300000</v>
      </c>
      <c r="E9" s="8">
        <f>IF($A9="","",C9+N(D9))</f>
        <v/>
      </c>
      <c r="F9" s="16" t="n">
        <v>780000</v>
      </c>
      <c r="G9" s="17">
        <f>IF($A9="","",IF(F9="","",(F9-E9)/F9))</f>
        <v/>
      </c>
    </row>
    <row r="10" ht="18" customHeight="1">
      <c r="A10" s="7">
        <f>IF('設定'!$A$22="","",'設定'!$A$22)</f>
        <v/>
      </c>
      <c r="B10" s="7">
        <f>IF($A10="","",SUMIF('出面表'!$B$6:$B$17,$A10,'出面表'!$C$6:$C$17))</f>
        <v/>
      </c>
      <c r="C10" s="8">
        <f>IF($A10="","",SUMIF('出面表'!$B$6:$B$17,$A10,'出面表'!$E$6:$E$17))</f>
        <v/>
      </c>
      <c r="D10" s="16" t="n"/>
      <c r="E10" s="8">
        <f>IF($A10="","",C10+N(D10))</f>
        <v/>
      </c>
      <c r="F10" s="16" t="n"/>
      <c r="G10" s="17">
        <f>IF($A10="","",IF(F10="","",(F10-E10)/F10))</f>
        <v/>
      </c>
    </row>
    <row r="11" ht="18" customHeight="1">
      <c r="A11" s="7">
        <f>IF('設定'!$A$23="","",'設定'!$A$23)</f>
        <v/>
      </c>
      <c r="B11" s="7">
        <f>IF($A11="","",SUMIF('出面表'!$B$6:$B$17,$A11,'出面表'!$C$6:$C$17))</f>
        <v/>
      </c>
      <c r="C11" s="8">
        <f>IF($A11="","",SUMIF('出面表'!$B$6:$B$17,$A11,'出面表'!$E$6:$E$17))</f>
        <v/>
      </c>
      <c r="D11" s="16" t="n"/>
      <c r="E11" s="8">
        <f>IF($A11="","",C11+N(D11))</f>
        <v/>
      </c>
      <c r="F11" s="16" t="n"/>
      <c r="G11" s="17">
        <f>IF($A11="","",IF(F11="","",(F11-E11)/F11))</f>
        <v/>
      </c>
    </row>
    <row r="12" ht="18" customHeight="1">
      <c r="A12" s="7">
        <f>IF('設定'!$A$24="","",'設定'!$A$24)</f>
        <v/>
      </c>
      <c r="B12" s="7">
        <f>IF($A12="","",SUMIF('出面表'!$B$6:$B$17,$A12,'出面表'!$C$6:$C$17))</f>
        <v/>
      </c>
      <c r="C12" s="8">
        <f>IF($A12="","",SUMIF('出面表'!$B$6:$B$17,$A12,'出面表'!$E$6:$E$17))</f>
        <v/>
      </c>
      <c r="D12" s="16" t="n"/>
      <c r="E12" s="8">
        <f>IF($A12="","",C12+N(D12))</f>
        <v/>
      </c>
      <c r="F12" s="16" t="n"/>
      <c r="G12" s="17">
        <f>IF($A12="","",IF(F12="","",(F12-E12)/F12))</f>
        <v/>
      </c>
    </row>
    <row r="13" ht="18" customHeight="1">
      <c r="A13" s="7">
        <f>IF('設定'!$A$25="","",'設定'!$A$25)</f>
        <v/>
      </c>
      <c r="B13" s="7">
        <f>IF($A13="","",SUMIF('出面表'!$B$6:$B$17,$A13,'出面表'!$C$6:$C$17))</f>
        <v/>
      </c>
      <c r="C13" s="8">
        <f>IF($A13="","",SUMIF('出面表'!$B$6:$B$17,$A13,'出面表'!$E$6:$E$17))</f>
        <v/>
      </c>
      <c r="D13" s="16" t="n"/>
      <c r="E13" s="8">
        <f>IF($A13="","",C13+N(D13))</f>
        <v/>
      </c>
      <c r="F13" s="16" t="n"/>
      <c r="G13" s="17">
        <f>IF($A13="","",IF(F13="","",(F13-E13)/F13))</f>
        <v/>
      </c>
    </row>
    <row r="14">
      <c r="A14" s="10" t="inlineStr">
        <is>
          <t>合計</t>
        </is>
      </c>
      <c r="B14" s="10">
        <f>SUM(B8:B13)</f>
        <v/>
      </c>
      <c r="C14" s="12">
        <f>SUM(C8:C13)</f>
        <v/>
      </c>
      <c r="D14" s="12">
        <f>SUM(D8:D13)</f>
        <v/>
      </c>
      <c r="E14" s="12">
        <f>SUM(E8:E13)</f>
        <v/>
      </c>
      <c r="F14" s="12">
        <f>SUM(F8:F13)</f>
        <v/>
      </c>
      <c r="G14" s="18">
        <f>IF(SUM(F8:F13)=0,"",(SUM(F8:F13)-SUM(E8:E13))/SUM(F8:F13))</f>
        <v/>
      </c>
    </row>
    <row r="16">
      <c r="A16" s="19" t="inlineStr">
        <is>
          <t>赤い粗利率＝警告閾値を下回った現場。値決め・原価見直しの合図に。</t>
        </is>
      </c>
    </row>
    <row r="17">
      <c r="A17" s="2" t="inlineStr">
        <is>
          <t>※労務費は出面表の人工×単価から自動集計。材料・外注費は手入力です。</t>
        </is>
      </c>
    </row>
    <row r="18">
      <c r="A18" s="3" t="inlineStr">
        <is>
          <t>※金額はすべて架空のサンプルです。自社の値に書き換えてください。</t>
        </is>
      </c>
    </row>
  </sheetData>
  <conditionalFormatting sqref="G8:G13">
    <cfRule type="cellIs" priority="1" operator="lessThan" dxfId="0" stopIfTrue="0">
      <formula>'設定'!$B$27</formula>
    </cfRule>
  </conditionalFormatting>
  <pageMargins left="0.75" right="0.75" top="1" bottom="1" header="0.5" footer="0.5"/>
  <pageSetup orientation="landscape" paperSize="9" fitToHeight="0"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B9A3F5"/>
    <outlinePr summaryBelow="1" summaryRight="1"/>
    <pageSetUpPr fitToPage="1"/>
  </sheetPr>
  <dimension ref="A1:C29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40" customWidth="1" min="3" max="3"/>
  </cols>
  <sheetData>
    <row r="1">
      <c r="A1" s="1" t="inlineStr">
        <is>
          <t>設定</t>
        </is>
      </c>
    </row>
    <row r="2">
      <c r="A2" s="2" t="inlineStr">
        <is>
          <t>職人名簿・現場リスト・単価をここで管理します。</t>
        </is>
      </c>
    </row>
    <row r="3">
      <c r="A3" s="2" t="inlineStr">
        <is>
          <t>本体のプルダウンとVLOOKUPはこの表を参照します。</t>
        </is>
      </c>
    </row>
    <row r="5">
      <c r="A5" s="13" t="inlineStr">
        <is>
          <t>■ 自社情報</t>
        </is>
      </c>
    </row>
    <row r="6">
      <c r="A6" s="20" t="inlineStr">
        <is>
          <t>会社名</t>
        </is>
      </c>
      <c r="B6" s="6" t="inlineStr">
        <is>
          <t>（例）株式会社サンプル建設</t>
        </is>
      </c>
    </row>
    <row r="7">
      <c r="A7" s="20" t="inlineStr">
        <is>
          <t>代表者名</t>
        </is>
      </c>
      <c r="B7" s="6" t="inlineStr">
        <is>
          <t>（例）山田 太郎</t>
        </is>
      </c>
    </row>
    <row r="8">
      <c r="A8" s="20" t="inlineStr">
        <is>
          <t>連絡先</t>
        </is>
      </c>
      <c r="B8" s="6" t="inlineStr">
        <is>
          <t>（例）000-0000-0000</t>
        </is>
      </c>
    </row>
    <row r="9">
      <c r="A9" s="21" t="inlineStr">
        <is>
          <t>職人名</t>
        </is>
      </c>
      <c r="B9" s="21" t="inlineStr">
        <is>
          <t>職種</t>
        </is>
      </c>
      <c r="C9" s="21" t="inlineStr">
        <is>
          <t>人工単価</t>
        </is>
      </c>
    </row>
    <row r="10">
      <c r="A10" s="6" t="inlineStr">
        <is>
          <t>田中 一郎</t>
        </is>
      </c>
      <c r="B10" s="6" t="inlineStr">
        <is>
          <t>大工</t>
        </is>
      </c>
      <c r="C10" s="16" t="n">
        <v>22000</v>
      </c>
    </row>
    <row r="11">
      <c r="A11" s="6" t="inlineStr">
        <is>
          <t>佐藤 次郎</t>
        </is>
      </c>
      <c r="B11" s="6" t="inlineStr">
        <is>
          <t>大工</t>
        </is>
      </c>
      <c r="C11" s="16" t="n">
        <v>21000</v>
      </c>
    </row>
    <row r="12">
      <c r="A12" s="6" t="inlineStr">
        <is>
          <t>鈴木 三郎</t>
        </is>
      </c>
      <c r="B12" s="6" t="inlineStr">
        <is>
          <t>手元</t>
        </is>
      </c>
      <c r="C12" s="16" t="n">
        <v>16000</v>
      </c>
    </row>
    <row r="13">
      <c r="A13" s="6" t="n"/>
      <c r="B13" s="6" t="n"/>
      <c r="C13" s="16" t="n"/>
    </row>
    <row r="14">
      <c r="A14" s="6" t="n"/>
      <c r="B14" s="6" t="n"/>
      <c r="C14" s="16" t="n"/>
    </row>
    <row r="15">
      <c r="A15" s="6" t="n"/>
      <c r="B15" s="6" t="n"/>
      <c r="C15" s="16" t="n"/>
    </row>
    <row r="16">
      <c r="A16" s="6" t="n"/>
      <c r="B16" s="6" t="n"/>
      <c r="C16" s="16" t="n"/>
    </row>
    <row r="17">
      <c r="A17" s="6" t="n"/>
      <c r="B17" s="6" t="n"/>
      <c r="C17" s="16" t="n"/>
    </row>
    <row r="19">
      <c r="A19" s="21" t="inlineStr">
        <is>
          <t>現場名</t>
        </is>
      </c>
      <c r="C19" s="2" t="inlineStr">
        <is>
          <t>現場名は表記を統一（表記ゆれは集計崩れの原因）。</t>
        </is>
      </c>
    </row>
    <row r="20">
      <c r="A20" s="6" t="inlineStr">
        <is>
          <t>A様邸 新築</t>
        </is>
      </c>
    </row>
    <row r="21">
      <c r="A21" s="6" t="inlineStr">
        <is>
          <t>B様邸 改修</t>
        </is>
      </c>
    </row>
    <row r="22">
      <c r="A22" s="6" t="inlineStr">
        <is>
          <t>C工場 改修</t>
        </is>
      </c>
    </row>
    <row r="23">
      <c r="A23" s="6" t="n"/>
    </row>
    <row r="24">
      <c r="A24" s="6" t="n"/>
    </row>
    <row r="25">
      <c r="A25" s="6" t="n"/>
    </row>
    <row r="26">
      <c r="A26" s="13" t="inlineStr">
        <is>
          <t>■ 警告閾値</t>
        </is>
      </c>
    </row>
    <row r="27">
      <c r="A27" s="20" t="inlineStr">
        <is>
          <t>警告する粗利率</t>
        </is>
      </c>
      <c r="B27" s="22" t="n">
        <v>0.15</v>
      </c>
      <c r="C27" s="2" t="inlineStr">
        <is>
          <t>原価・粗利シートで、これ未満の現場を赤で表示。</t>
        </is>
      </c>
    </row>
    <row r="29">
      <c r="A29" s="3" t="inlineStr">
        <is>
          <t>※単価・閾値はサンプルです。自社の値に書き換えてください。</t>
        </is>
      </c>
    </row>
  </sheetData>
  <pageMargins left="0.75" right="0.75" top="1" bottom="1" header="0.5" footer="0.5"/>
  <pageSetup orientation="landscape" paperSize="9" fitToWidth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B9A3F5"/>
    <outlinePr summaryBelow="1" summaryRight="1"/>
    <pageSetUpPr fitToPage="1"/>
  </sheetPr>
  <dimension ref="A1:A35"/>
  <sheetViews>
    <sheetView showGridLines="0" workbookViewId="0">
      <selection activeCell="A1" sqref="A1"/>
    </sheetView>
  </sheetViews>
  <sheetFormatPr baseColWidth="8" defaultRowHeight="15"/>
  <cols>
    <col width="54" customWidth="1" min="1" max="1"/>
  </cols>
  <sheetData>
    <row r="1">
      <c r="A1" s="1" t="inlineStr">
        <is>
          <t>使い方</t>
        </is>
      </c>
    </row>
    <row r="2" ht="8" customHeight="1">
      <c r="A2" s="23" t="inlineStr"/>
    </row>
    <row r="3" ht="20" customHeight="1">
      <c r="A3" s="24" t="inlineStr">
        <is>
          <t>STEP 1  設定シートに職人と現場を登録する</t>
        </is>
      </c>
    </row>
    <row r="4" ht="18" customHeight="1">
      <c r="A4" s="25" t="inlineStr">
        <is>
          <t>「設定」シートの職人名簿に、氏名・職種・人工単価を入れます。</t>
        </is>
      </c>
    </row>
    <row r="5" ht="18" customHeight="1">
      <c r="A5" s="25" t="inlineStr">
        <is>
          <t>現場リストに現場名を登録します（表記は統一してください）。</t>
        </is>
      </c>
    </row>
    <row r="6" ht="18" customHeight="1">
      <c r="A6" s="25" t="inlineStr">
        <is>
          <t>この2つが、本体のプルダウンと単価計算のもとになります。</t>
        </is>
      </c>
    </row>
    <row r="7" ht="8" customHeight="1">
      <c r="A7" s="23" t="inlineStr"/>
    </row>
    <row r="8" ht="20" customHeight="1">
      <c r="A8" s="24" t="inlineStr">
        <is>
          <t>STEP 2  出面表に毎日の人工を入れる</t>
        </is>
      </c>
    </row>
    <row r="9" ht="18" customHeight="1">
      <c r="A9" s="25" t="inlineStr">
        <is>
          <t>「出面表」シートで職人名と現場をプルダウンから選びます。</t>
        </is>
      </c>
    </row>
    <row r="10" ht="18" customHeight="1">
      <c r="A10" s="25" t="inlineStr">
        <is>
          <t>その行の日付欄に、その日の人工（1 や 0.5）を入れます。</t>
        </is>
      </c>
    </row>
    <row r="11" ht="18" customHeight="1">
      <c r="A11" s="25" t="inlineStr">
        <is>
          <t>月間人工計・単価・金額は自動で計算されます。</t>
        </is>
      </c>
    </row>
    <row r="12" ht="8" customHeight="1">
      <c r="A12" s="23" t="inlineStr"/>
    </row>
    <row r="13" ht="20" customHeight="1">
      <c r="A13" s="24" t="inlineStr">
        <is>
          <t>STEP 3  月末に集計と請求転記を見る</t>
        </is>
      </c>
    </row>
    <row r="14" ht="18" customHeight="1">
      <c r="A14" s="25" t="inlineStr">
        <is>
          <t>本体下部の「請求転記用」を、そのまま常用請求書へ転記できます。</t>
        </is>
      </c>
    </row>
    <row r="15" ht="18" customHeight="1">
      <c r="A15" s="25" t="inlineStr">
        <is>
          <t>「原価・粗利（社内用）」で現場ごとの労務費と粗利を確認します。</t>
        </is>
      </c>
    </row>
    <row r="16" ht="8" customHeight="1">
      <c r="A16" s="23" t="inlineStr"/>
    </row>
    <row r="17" ht="20" customHeight="1">
      <c r="A17" s="24" t="inlineStr">
        <is>
          <t>■ 行を増やしたいとき</t>
        </is>
      </c>
    </row>
    <row r="18" ht="18" customHeight="1">
      <c r="A18" s="25" t="inlineStr">
        <is>
          <t>式の入った行をコピーして「コピーしたセルの挿入」で増やします。</t>
        </is>
      </c>
    </row>
    <row r="19" ht="18" customHeight="1">
      <c r="A19" s="25" t="inlineStr">
        <is>
          <t>「行の挿入」だけだと計算式が入らないのでご注意ください。</t>
        </is>
      </c>
    </row>
    <row r="20" ht="8" customHeight="1">
      <c r="A20" s="23" t="inlineStr"/>
    </row>
    <row r="21" ht="20" customHeight="1">
      <c r="A21" s="24" t="inlineStr">
        <is>
          <t>■ ご注意</t>
        </is>
      </c>
    </row>
    <row r="22" ht="18" customHeight="1">
      <c r="A22" s="25" t="inlineStr">
        <is>
          <t>・登録不要・無料でお使いいただけます。マクロは含みません。</t>
        </is>
      </c>
    </row>
    <row r="23" ht="18" customHeight="1">
      <c r="A23" s="25" t="inlineStr">
        <is>
          <t>・明細・単価はすべて架空のサンプルです。</t>
        </is>
      </c>
    </row>
    <row r="24" ht="18" customHeight="1">
      <c r="A24" s="25" t="inlineStr">
        <is>
          <t xml:space="preserve">　書き換えてお使いください。</t>
        </is>
      </c>
    </row>
    <row r="25" ht="18" customHeight="1">
      <c r="A25" s="25" t="inlineStr">
        <is>
          <t>・人工単価の相場は地域・職種・契約で変わります。</t>
        </is>
      </c>
    </row>
    <row r="26" ht="18" customHeight="1">
      <c r="A26" s="25" t="inlineStr">
        <is>
          <t xml:space="preserve">　自社の値を入れてください。</t>
        </is>
      </c>
    </row>
    <row r="27" ht="18" customHeight="1">
      <c r="A27" s="25" t="inlineStr">
        <is>
          <t>・社内での利用・複製は自由です。</t>
        </is>
      </c>
    </row>
    <row r="28" ht="18" customHeight="1">
      <c r="A28" s="25" t="inlineStr">
        <is>
          <t xml:space="preserve">　ファイルの再配布・販売はご遠慮ください。</t>
        </is>
      </c>
    </row>
    <row r="29" ht="18" customHeight="1">
      <c r="A29" s="25" t="inlineStr">
        <is>
          <t>・「原価・粗利（社内用）」はお客様には提出しないでください。</t>
        </is>
      </c>
    </row>
    <row r="30" ht="8" customHeight="1">
      <c r="A30" s="23" t="inlineStr"/>
    </row>
    <row r="31" ht="20" customHeight="1">
      <c r="A31" s="24" t="inlineStr">
        <is>
          <t>【免責事項】</t>
        </is>
      </c>
    </row>
    <row r="32" ht="18" customHeight="1">
      <c r="A32" s="25" t="inlineStr">
        <is>
          <t>本フォーマットは、ユーザー様の自己責任においてご利用ください。</t>
        </is>
      </c>
    </row>
    <row r="33" ht="18" customHeight="1">
      <c r="A33" s="25" t="inlineStr">
        <is>
          <t>内容の正確性について当社は保証するものではございません。</t>
        </is>
      </c>
    </row>
    <row r="34" ht="18" customHeight="1">
      <c r="A34" s="25" t="inlineStr">
        <is>
          <t>本フォーマットの使用による損害等に当社は責任を負いかねます。</t>
        </is>
      </c>
    </row>
    <row r="35" ht="8" customHeight="1">
      <c r="A35" s="23" t="inlineStr"/>
    </row>
  </sheetData>
  <pageMargins left="0.75" right="0.75" top="1" bottom="1" header="0.5" footer="0.5"/>
  <pageSetup orientation="portrait" paperSize="9" fitToWidth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2026-07-15T01:43:57Z</dcterms:created>
  <dcterms:modified xmlns:dcterms="http://purl.org/dc/terms/" xmlns:xsi="http://www.w3.org/2001/XMLSchema-instance" xsi:type="dcterms:W3CDTF">2026-07-15T01:43:57Z</dcterms:modified>
</cp:coreProperties>
</file>