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注文書" sheetId="1" state="visible" r:id="rId1"/>
    <sheet xmlns:r="http://schemas.openxmlformats.org/officeDocument/2006/relationships" name="注文請書" sheetId="2" state="visible" r:id="rId2"/>
    <sheet xmlns:r="http://schemas.openxmlformats.org/officeDocument/2006/relationships" name="工事請負契約書" sheetId="3" state="visible" r:id="rId3"/>
    <sheet xmlns:r="http://schemas.openxmlformats.org/officeDocument/2006/relationships" name="発注台帳（社内用）" sheetId="4" state="visible" r:id="rId4"/>
    <sheet xmlns:r="http://schemas.openxmlformats.org/officeDocument/2006/relationships" name="設定" sheetId="5" state="visible" r:id="rId5"/>
    <sheet xmlns:r="http://schemas.openxmlformats.org/officeDocument/2006/relationships" name="使い方" sheetId="6" state="visible" r:id="rId6"/>
  </sheets>
  <definedNames>
    <definedName name="_xlnm.Print_Area" localSheetId="0">'注文書'!$A$1:$G$61</definedName>
    <definedName name="_xlnm.Print_Area" localSheetId="1">'注文請書'!$A$1:$G$60</definedName>
    <definedName name="_xlnm.Print_Area" localSheetId="2">'工事請負契約書'!$A$1:$G$37</definedName>
    <definedName name="_xlnm.Print_Area" localSheetId="3">'発注台帳（社内用）'!$A$1:$H$43</definedName>
    <definedName name="_xlnm.Print_Area" localSheetId="5">'使い方'!$A$1:$A$60</definedName>
  </definedNames>
  <calcPr calcId="124519" fullCalcOnLoad="1"/>
</workbook>
</file>

<file path=xl/styles.xml><?xml version="1.0" encoding="utf-8"?>
<styleSheet xmlns="http://schemas.openxmlformats.org/spreadsheetml/2006/main">
  <numFmts count="6">
    <numFmt numFmtId="164" formatCode="yyyy-mm-dd"/>
    <numFmt numFmtId="165" formatCode="yyyy/m/d"/>
    <numFmt numFmtId="166" formatCode="¥#,##0"/>
    <numFmt numFmtId="167" formatCode="#,##0;▲#,##0"/>
    <numFmt numFmtId="168" formatCode="0.0%"/>
    <numFmt numFmtId="169" formatCode="yyyy年m月"/>
  </numFmts>
  <fonts count="22">
    <font>
      <name val="Calibri"/>
      <family val="2"/>
      <color theme="1"/>
      <sz val="11"/>
      <scheme val="minor"/>
    </font>
    <font>
      <name val="游ゴシック"/>
      <b val="1"/>
      <color rgb="FF2F0C86"/>
      <sz val="20"/>
    </font>
    <font>
      <name val="游ゴシック"/>
      <sz val="9"/>
    </font>
    <font>
      <name val="游ゴシック"/>
      <sz val="10"/>
    </font>
    <font>
      <name val="游ゴシック"/>
      <b val="1"/>
      <sz val="14"/>
    </font>
    <font>
      <name val="游ゴシック"/>
      <sz val="12"/>
    </font>
    <font>
      <name val="游ゴシック"/>
      <b val="1"/>
      <color rgb="FF2F0C86"/>
      <sz val="10"/>
    </font>
    <font>
      <name val="游ゴシック"/>
      <b val="1"/>
      <sz val="11"/>
    </font>
    <font>
      <name val="游ゴシック"/>
      <b val="1"/>
      <sz val="10"/>
    </font>
    <font>
      <name val="游ゴシック"/>
      <b val="1"/>
      <sz val="12"/>
    </font>
    <font>
      <name val="游ゴシック"/>
      <b val="1"/>
      <sz val="18"/>
    </font>
    <font>
      <name val="游ゴシック"/>
      <b val="1"/>
      <color rgb="FFFFFFFF"/>
      <sz val="10"/>
    </font>
    <font>
      <name val="游ゴシック"/>
      <b val="1"/>
      <color rgb="FF2F0C86"/>
      <sz val="12"/>
    </font>
    <font>
      <name val="游ゴシック"/>
      <color rgb="00777777"/>
      <sz val="9"/>
    </font>
    <font>
      <name val="游ゴシック"/>
      <b val="1"/>
      <sz val="9"/>
    </font>
    <font>
      <name val="游ゴシック"/>
      <b val="1"/>
      <color rgb="FF2F0C86"/>
      <sz val="18"/>
    </font>
    <font>
      <name val="游ゴシック"/>
      <b val="1"/>
      <color rgb="FF2F0C86"/>
      <sz val="11"/>
    </font>
    <font>
      <name val="游ゴシック"/>
      <color rgb="FFC00000"/>
      <sz val="9"/>
    </font>
    <font>
      <name val="游ゴシック"/>
      <b val="1"/>
      <color rgb="FFC00000"/>
      <sz val="14"/>
    </font>
    <font>
      <name val="游ゴシック"/>
      <color rgb="00555555"/>
      <sz val="9"/>
    </font>
    <font>
      <name val="游ゴシック"/>
      <b val="1"/>
      <color rgb="FF2F0C86"/>
      <sz val="13"/>
    </font>
    <font>
      <name val="游ゴシック"/>
      <b val="1"/>
      <color rgb="FFC00000"/>
      <sz val="11"/>
    </font>
  </fonts>
  <fills count="6">
    <fill>
      <patternFill/>
    </fill>
    <fill>
      <patternFill patternType="gray125"/>
    </fill>
    <fill>
      <patternFill patternType="solid">
        <fgColor rgb="FFFFF9E3"/>
      </patternFill>
    </fill>
    <fill>
      <patternFill patternType="solid">
        <fgColor rgb="FFEDE7FB"/>
      </patternFill>
    </fill>
    <fill>
      <patternFill patternType="solid">
        <fgColor rgb="FF540FE9"/>
      </patternFill>
    </fill>
    <fill>
      <patternFill patternType="solid">
        <fgColor rgb="FFF6F3FC"/>
      </patternFill>
    </fill>
  </fills>
  <borders count="16">
    <border>
      <left/>
      <right/>
      <top/>
      <bottom/>
      <diagonal/>
    </border>
    <border>
      <left style="double">
        <color rgb="00540FE9"/>
      </left>
      <right style="double">
        <color rgb="00540FE9"/>
      </right>
      <top style="double">
        <color rgb="00540FE9"/>
      </top>
      <bottom style="double">
        <color rgb="00540FE9"/>
      </bottom>
    </border>
    <border>
      <left/>
      <right/>
      <top style="double">
        <color rgb="00540FE9"/>
      </top>
      <bottom/>
      <diagonal/>
    </border>
    <border>
      <left/>
      <right style="double">
        <color rgb="00540FE9"/>
      </right>
      <top style="double">
        <color rgb="00540FE9"/>
      </top>
      <bottom/>
      <diagonal/>
    </border>
    <border>
      <left/>
      <right/>
      <top style="double">
        <color rgb="00540FE9"/>
      </top>
      <bottom style="double">
        <color rgb="00540FE9"/>
      </bottom>
      <diagonal/>
    </border>
    <border>
      <left/>
      <right style="double">
        <color rgb="00540FE9"/>
      </right>
      <top style="double">
        <color rgb="00540FE9"/>
      </top>
      <bottom style="double">
        <color rgb="00540FE9"/>
      </bottom>
      <diagonal/>
    </border>
    <border>
      <left style="thin">
        <color rgb="00DCD5EC"/>
      </left>
      <right style="thin">
        <color rgb="00DCD5EC"/>
      </right>
      <top style="thin">
        <color rgb="00DCD5EC"/>
      </top>
      <bottom style="thin">
        <color rgb="00DCD5EC"/>
      </bottom>
    </border>
    <border>
      <left/>
      <right/>
      <top style="thin">
        <color rgb="00DCD5EC"/>
      </top>
      <bottom/>
      <diagonal/>
    </border>
    <border>
      <left/>
      <right style="thin">
        <color rgb="00DCD5EC"/>
      </right>
      <top style="thin">
        <color rgb="00DCD5EC"/>
      </top>
      <bottom/>
      <diagonal/>
    </border>
    <border>
      <left/>
      <right/>
      <top style="thin">
        <color rgb="00DCD5EC"/>
      </top>
      <bottom style="thin">
        <color rgb="00DCD5EC"/>
      </bottom>
      <diagonal/>
    </border>
    <border>
      <left/>
      <right style="thin">
        <color rgb="00DCD5EC"/>
      </right>
      <top style="thin">
        <color rgb="00DCD5EC"/>
      </top>
      <bottom style="thin">
        <color rgb="00DCD5EC"/>
      </bottom>
      <diagonal/>
    </border>
    <border>
      <left style="thin">
        <color rgb="00DCD5EC"/>
      </left>
      <right/>
      <top/>
      <bottom/>
      <diagonal/>
    </border>
    <border>
      <left/>
      <right style="thin">
        <color rgb="00DCD5EC"/>
      </right>
      <top/>
      <bottom/>
      <diagonal/>
    </border>
    <border>
      <left style="thin">
        <color rgb="00DCD5EC"/>
      </left>
      <right/>
      <top/>
      <bottom style="thin">
        <color rgb="00DCD5EC"/>
      </bottom>
      <diagonal/>
    </border>
    <border>
      <left/>
      <right/>
      <top/>
      <bottom style="thin">
        <color rgb="00DCD5EC"/>
      </bottom>
      <diagonal/>
    </border>
    <border>
      <left/>
      <right style="thin">
        <color rgb="00DCD5EC"/>
      </right>
      <top/>
      <bottom style="thin">
        <color rgb="00DCD5EC"/>
      </bottom>
      <diagonal/>
    </border>
  </borders>
  <cellStyleXfs count="1">
    <xf numFmtId="0" fontId="0" fillId="0" borderId="0"/>
  </cellStyleXfs>
  <cellXfs count="79">
    <xf numFmtId="0" fontId="0" fillId="0" borderId="0" pivotButton="0" quotePrefix="0" xfId="0"/>
    <xf numFmtId="0" fontId="1" fillId="0" borderId="0" applyAlignment="1" pivotButton="0" quotePrefix="0" xfId="0">
      <alignment horizontal="center" vertical="center"/>
    </xf>
    <xf numFmtId="0" fontId="2" fillId="0" borderId="0" applyAlignment="1" pivotButton="0" quotePrefix="0" xfId="0">
      <alignment horizontal="right" vertical="center"/>
    </xf>
    <xf numFmtId="0" fontId="3" fillId="2" borderId="0" applyAlignment="1" pivotButton="0" quotePrefix="0" xfId="0">
      <alignment horizontal="right" vertical="center"/>
    </xf>
    <xf numFmtId="165" fontId="3" fillId="2" borderId="0" applyAlignment="1" pivotButton="0" quotePrefix="0" xfId="0">
      <alignment horizontal="right" vertical="center"/>
    </xf>
    <xf numFmtId="0" fontId="6" fillId="0" borderId="0" applyAlignment="1" pivotButton="0" quotePrefix="0" xfId="0">
      <alignment horizontal="left" vertical="center"/>
    </xf>
    <xf numFmtId="0" fontId="4" fillId="2" borderId="0" applyAlignment="1" pivotButton="0" quotePrefix="0" xfId="0">
      <alignment horizontal="left" vertical="center"/>
    </xf>
    <xf numFmtId="0" fontId="5" fillId="0" borderId="0" applyAlignment="1" pivotButton="0" quotePrefix="0" xfId="0">
      <alignment horizontal="left" vertical="center"/>
    </xf>
    <xf numFmtId="0" fontId="7" fillId="0" borderId="0" applyAlignment="1" pivotButton="0" quotePrefix="0" xfId="0">
      <alignment horizontal="left" vertical="center"/>
    </xf>
    <xf numFmtId="0" fontId="2" fillId="2" borderId="0" applyAlignment="1" pivotButton="0" quotePrefix="0" xfId="0">
      <alignment horizontal="left" vertical="center"/>
    </xf>
    <xf numFmtId="0" fontId="2" fillId="0" borderId="0" applyAlignment="1" pivotButton="0" quotePrefix="0" xfId="0">
      <alignment horizontal="left" vertical="center"/>
    </xf>
    <xf numFmtId="0" fontId="8" fillId="0" borderId="0" applyAlignment="1" pivotButton="0" quotePrefix="0" xfId="0">
      <alignment horizontal="left" vertical="center"/>
    </xf>
    <xf numFmtId="0" fontId="3" fillId="2" borderId="0" applyAlignment="1" pivotButton="0" quotePrefix="0" xfId="0">
      <alignment horizontal="left" vertical="center"/>
    </xf>
    <xf numFmtId="165" fontId="3" fillId="2" borderId="0" applyAlignment="1" pivotButton="0" quotePrefix="0" xfId="0">
      <alignment horizontal="left" vertical="center"/>
    </xf>
    <xf numFmtId="0" fontId="8" fillId="0" borderId="0" applyAlignment="1" pivotButton="0" quotePrefix="0" xfId="0">
      <alignment horizontal="right" vertical="center"/>
    </xf>
    <xf numFmtId="0" fontId="3" fillId="0" borderId="0" applyAlignment="1" pivotButton="0" quotePrefix="0" xfId="0">
      <alignment horizontal="left" vertical="center"/>
    </xf>
    <xf numFmtId="0" fontId="9" fillId="3" borderId="1" applyAlignment="1" pivotButton="0" quotePrefix="0" xfId="0">
      <alignment horizontal="center" vertical="center"/>
    </xf>
    <xf numFmtId="0" fontId="0" fillId="0" borderId="1" pivotButton="0" quotePrefix="0" xfId="0"/>
    <xf numFmtId="166" fontId="10" fillId="0" borderId="1" applyAlignment="1" pivotButton="0" quotePrefix="0" xfId="0">
      <alignment horizontal="center" vertical="center"/>
    </xf>
    <xf numFmtId="0" fontId="11" fillId="4" borderId="6" applyAlignment="1" pivotButton="0" quotePrefix="0" xfId="0">
      <alignment horizontal="center" vertical="center"/>
    </xf>
    <xf numFmtId="0" fontId="3" fillId="0" borderId="6" applyAlignment="1" pivotButton="0" quotePrefix="0" xfId="0">
      <alignment horizontal="center" vertical="center"/>
    </xf>
    <xf numFmtId="0" fontId="3" fillId="2" borderId="6" applyAlignment="1" pivotButton="0" quotePrefix="0" xfId="0">
      <alignment horizontal="left" vertical="center"/>
    </xf>
    <xf numFmtId="0" fontId="3" fillId="2" borderId="6" applyAlignment="1" pivotButton="0" quotePrefix="0" xfId="0">
      <alignment horizontal="right" vertical="center"/>
    </xf>
    <xf numFmtId="0" fontId="3" fillId="2" borderId="6" applyAlignment="1" pivotButton="0" quotePrefix="0" xfId="0">
      <alignment horizontal="center" vertical="center"/>
    </xf>
    <xf numFmtId="3" fontId="3" fillId="2" borderId="6" applyAlignment="1" pivotButton="0" quotePrefix="0" xfId="0">
      <alignment horizontal="right" vertical="center"/>
    </xf>
    <xf numFmtId="3" fontId="3" fillId="0" borderId="6" applyAlignment="1" pivotButton="0" quotePrefix="0" xfId="0">
      <alignment horizontal="right" vertical="center"/>
    </xf>
    <xf numFmtId="0" fontId="8" fillId="5" borderId="6" applyAlignment="1" pivotButton="0" quotePrefix="0" xfId="0">
      <alignment horizontal="right" vertical="center"/>
    </xf>
    <xf numFmtId="0" fontId="0" fillId="5" borderId="6" pivotButton="0" quotePrefix="0" xfId="0"/>
    <xf numFmtId="3" fontId="8" fillId="5" borderId="6" applyAlignment="1" pivotButton="0" quotePrefix="0" xfId="0">
      <alignment horizontal="right" vertical="center"/>
    </xf>
    <xf numFmtId="0" fontId="0" fillId="0" borderId="6" pivotButton="0" quotePrefix="0" xfId="0"/>
    <xf numFmtId="167" fontId="8" fillId="2" borderId="6" applyAlignment="1" pivotButton="0" quotePrefix="0" xfId="0">
      <alignment horizontal="right" vertical="center"/>
    </xf>
    <xf numFmtId="0" fontId="8" fillId="3" borderId="6" applyAlignment="1" pivotButton="0" quotePrefix="0" xfId="0">
      <alignment horizontal="right" vertical="center"/>
    </xf>
    <xf numFmtId="0" fontId="0" fillId="3" borderId="6" pivotButton="0" quotePrefix="0" xfId="0"/>
    <xf numFmtId="3" fontId="8" fillId="3" borderId="6" applyAlignment="1" pivotButton="0" quotePrefix="0" xfId="0">
      <alignment horizontal="right" vertical="center"/>
    </xf>
    <xf numFmtId="0" fontId="2" fillId="0" borderId="6" applyAlignment="1" pivotButton="0" quotePrefix="0" xfId="0">
      <alignment horizontal="left" vertical="center"/>
    </xf>
    <xf numFmtId="0" fontId="7" fillId="3" borderId="6" applyAlignment="1" pivotButton="0" quotePrefix="0" xfId="0">
      <alignment horizontal="right" vertical="center"/>
    </xf>
    <xf numFmtId="3" fontId="9" fillId="3" borderId="6" applyAlignment="1" pivotButton="0" quotePrefix="0" xfId="0">
      <alignment horizontal="right" vertical="center"/>
    </xf>
    <xf numFmtId="0" fontId="12" fillId="0" borderId="0" applyAlignment="1" pivotButton="0" quotePrefix="0" xfId="0">
      <alignment horizontal="left" vertical="center"/>
    </xf>
    <xf numFmtId="0" fontId="13" fillId="0" borderId="0" applyAlignment="1" pivotButton="0" quotePrefix="0" xfId="0">
      <alignment horizontal="left" vertical="center"/>
    </xf>
    <xf numFmtId="0" fontId="0" fillId="0" borderId="10" pivotButton="0" quotePrefix="0" xfId="0"/>
    <xf numFmtId="0" fontId="0" fillId="0" borderId="9" pivotButton="0" quotePrefix="0" xfId="0"/>
    <xf numFmtId="0" fontId="14" fillId="5" borderId="6" applyAlignment="1" pivotButton="0" quotePrefix="0" xfId="0">
      <alignment horizontal="left" vertical="center"/>
    </xf>
    <xf numFmtId="0" fontId="2" fillId="2" borderId="6" applyAlignment="1" pivotButton="0" quotePrefix="0" xfId="0">
      <alignment horizontal="left" vertical="top" wrapText="1"/>
    </xf>
    <xf numFmtId="0" fontId="0" fillId="0" borderId="7" pivotButton="0" quotePrefix="0" xfId="0"/>
    <xf numFmtId="0" fontId="0" fillId="0" borderId="8" pivotButton="0" quotePrefix="0" xfId="0"/>
    <xf numFmtId="0" fontId="0" fillId="0" borderId="13" pivotButton="0" quotePrefix="0" xfId="0"/>
    <xf numFmtId="0" fontId="0" fillId="0" borderId="14" pivotButton="0" quotePrefix="0" xfId="0"/>
    <xf numFmtId="0" fontId="0" fillId="0" borderId="15" pivotButton="0" quotePrefix="0" xfId="0"/>
    <xf numFmtId="0" fontId="8" fillId="5" borderId="6" applyAlignment="1" pivotButton="0" quotePrefix="0" xfId="0">
      <alignment horizontal="left" vertical="top"/>
    </xf>
    <xf numFmtId="0" fontId="3" fillId="0" borderId="0" applyAlignment="1" pivotButton="0" quotePrefix="0" xfId="0">
      <alignment horizontal="right" vertical="center"/>
    </xf>
    <xf numFmtId="165" fontId="3" fillId="0" borderId="0" applyAlignment="1" pivotButton="0" quotePrefix="0" xfId="0">
      <alignment horizontal="right" vertical="center"/>
    </xf>
    <xf numFmtId="0" fontId="4" fillId="0" borderId="0" applyAlignment="1" pivotButton="0" quotePrefix="0" xfId="0">
      <alignment horizontal="left" vertical="center"/>
    </xf>
    <xf numFmtId="165" fontId="3" fillId="0" borderId="0" applyAlignment="1" pivotButton="0" quotePrefix="0" xfId="0">
      <alignment horizontal="left" vertical="center"/>
    </xf>
    <xf numFmtId="0" fontId="3" fillId="0" borderId="6" applyAlignment="1" pivotButton="0" quotePrefix="0" xfId="0">
      <alignment horizontal="left" vertical="center"/>
    </xf>
    <xf numFmtId="0" fontId="3" fillId="0" borderId="6" applyAlignment="1" pivotButton="0" quotePrefix="0" xfId="0">
      <alignment horizontal="right" vertical="center"/>
    </xf>
    <xf numFmtId="167" fontId="8" fillId="5" borderId="6" applyAlignment="1" pivotButton="0" quotePrefix="0" xfId="0">
      <alignment horizontal="right" vertical="center"/>
    </xf>
    <xf numFmtId="0" fontId="2" fillId="0" borderId="6" applyAlignment="1" pivotButton="0" quotePrefix="0" xfId="0">
      <alignment horizontal="left" vertical="top" wrapText="1"/>
    </xf>
    <xf numFmtId="0" fontId="15" fillId="0" borderId="0" applyAlignment="1" pivotButton="0" quotePrefix="0" xfId="0">
      <alignment horizontal="center" vertical="center"/>
    </xf>
    <xf numFmtId="0" fontId="2" fillId="0" borderId="0" applyAlignment="1" pivotButton="0" quotePrefix="0" xfId="0">
      <alignment horizontal="left" vertical="top" wrapText="1"/>
    </xf>
    <xf numFmtId="0" fontId="16" fillId="0" borderId="0" applyAlignment="1" pivotButton="0" quotePrefix="0" xfId="0">
      <alignment horizontal="left" vertical="center"/>
    </xf>
    <xf numFmtId="0" fontId="8" fillId="5" borderId="6" applyAlignment="1" pivotButton="0" quotePrefix="0" xfId="0">
      <alignment horizontal="left" vertical="center"/>
    </xf>
    <xf numFmtId="0" fontId="2" fillId="2" borderId="6" applyAlignment="1" pivotButton="0" quotePrefix="0" xfId="0">
      <alignment horizontal="left" vertical="center"/>
    </xf>
    <xf numFmtId="165" fontId="3" fillId="2" borderId="6" applyAlignment="1" pivotButton="0" quotePrefix="0" xfId="0">
      <alignment horizontal="left" vertical="center"/>
    </xf>
    <xf numFmtId="0" fontId="7" fillId="3" borderId="6" applyAlignment="1" pivotButton="0" quotePrefix="0" xfId="0">
      <alignment horizontal="left" vertical="center"/>
    </xf>
    <xf numFmtId="166" fontId="9" fillId="0" borderId="6" applyAlignment="1" pivotButton="0" quotePrefix="0" xfId="0">
      <alignment horizontal="right" vertical="center"/>
    </xf>
    <xf numFmtId="0" fontId="8" fillId="3" borderId="6" applyAlignment="1" pivotButton="0" quotePrefix="0" xfId="0">
      <alignment horizontal="left" vertical="center"/>
    </xf>
    <xf numFmtId="0" fontId="17" fillId="0" borderId="0" applyAlignment="1" pivotButton="0" quotePrefix="0" xfId="0">
      <alignment horizontal="left" vertical="top" wrapText="1"/>
    </xf>
    <xf numFmtId="0" fontId="18" fillId="0" borderId="0" applyAlignment="1" pivotButton="0" quotePrefix="0" xfId="0">
      <alignment horizontal="left" vertical="center"/>
    </xf>
    <xf numFmtId="0" fontId="19" fillId="0" borderId="0" applyAlignment="1" pivotButton="0" quotePrefix="0" xfId="0">
      <alignment horizontal="left" vertical="center"/>
    </xf>
    <xf numFmtId="0" fontId="0" fillId="4" borderId="6" pivotButton="0" quotePrefix="0" xfId="0"/>
    <xf numFmtId="165" fontId="3" fillId="2" borderId="6" applyAlignment="1" pivotButton="0" quotePrefix="0" xfId="0">
      <alignment horizontal="center" vertical="center"/>
    </xf>
    <xf numFmtId="0" fontId="8" fillId="5" borderId="6" applyAlignment="1" pivotButton="0" quotePrefix="0" xfId="0">
      <alignment horizontal="center" vertical="center"/>
    </xf>
    <xf numFmtId="168" fontId="3" fillId="0" borderId="6" applyAlignment="1" pivotButton="0" quotePrefix="0" xfId="0">
      <alignment horizontal="right" vertical="center"/>
    </xf>
    <xf numFmtId="169" fontId="11" fillId="4" borderId="6" applyAlignment="1" pivotButton="0" quotePrefix="0" xfId="0">
      <alignment horizontal="center" vertical="center"/>
    </xf>
    <xf numFmtId="0" fontId="8" fillId="3" borderId="6" applyAlignment="1" pivotButton="0" quotePrefix="0" xfId="0">
      <alignment horizontal="center" vertical="center"/>
    </xf>
    <xf numFmtId="0" fontId="20" fillId="0" borderId="0" applyAlignment="1" pivotButton="0" quotePrefix="0" xfId="0">
      <alignment horizontal="left" vertical="center"/>
    </xf>
    <xf numFmtId="9" fontId="3" fillId="2" borderId="6" applyAlignment="1" pivotButton="0" quotePrefix="0" xfId="0">
      <alignment horizontal="right" vertical="center"/>
    </xf>
    <xf numFmtId="0" fontId="13" fillId="0" borderId="0" applyAlignment="1" pivotButton="0" quotePrefix="0" xfId="0">
      <alignment horizontal="left" vertical="top" wrapText="1"/>
    </xf>
    <xf numFmtId="0" fontId="21" fillId="0" borderId="0" applyAlignment="1" pivotButton="0" quotePrefix="0" xfId="0">
      <alignment horizontal="left" vertical="center"/>
    </xf>
  </cellXfs>
  <cellStyles count="1">
    <cellStyle name="Normal" xfId="0" builtinId="0" hidden="0"/>
  </cellStyles>
  <dxfs count="1">
    <dxf>
      <font>
        <name val="游ゴシック"/>
        <b val="1"/>
        <color rgb="FFFFFFFF"/>
        <sz val="10"/>
      </font>
      <fill>
        <patternFill patternType="solid">
          <fgColor rgb="FFC00000"/>
          <bgColor rgb="FFC0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_rels/drawing4.xml.rels><Relationships xmlns="http://schemas.openxmlformats.org/package/2006/relationships"><Relationship Type="http://schemas.openxmlformats.org/officeDocument/2006/relationships/image" Target="/xl/media/image4.png" Id="rId1"/></Relationships>
</file>

<file path=xl/drawings/_rels/drawing5.xml.rels><Relationships xmlns="http://schemas.openxmlformats.org/package/2006/relationships"><Relationship Type="http://schemas.openxmlformats.org/officeDocument/2006/relationships/image" Target="/xl/media/image5.png" Id="rId1"/></Relationships>
</file>

<file path=xl/drawings/_rels/drawing6.xml.rels><Relationships xmlns="http://schemas.openxmlformats.org/package/2006/relationships"><Relationship Type="http://schemas.openxmlformats.org/officeDocument/2006/relationships/image" Target="/xl/media/image6.png" Id="rId1"/></Relationships>
</file>

<file path=xl/drawings/drawing1.xml><?xml version="1.0" encoding="utf-8"?>
<wsDr xmlns="http://schemas.openxmlformats.org/drawingml/2006/spreadsheetDrawing">
  <oneCellAnchor>
    <from>
      <col>4</col>
      <colOff>0</colOff>
      <row>60</row>
      <rowOff>0</rowOff>
    </from>
    <ext cx="3143250" cy="2667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4</col>
      <colOff>0</colOff>
      <row>59</row>
      <rowOff>0</rowOff>
    </from>
    <ext cx="3143250" cy="2667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3.xml><?xml version="1.0" encoding="utf-8"?>
<wsDr xmlns="http://schemas.openxmlformats.org/drawingml/2006/spreadsheetDrawing">
  <oneCellAnchor>
    <from>
      <col>3</col>
      <colOff>0</colOff>
      <row>36</row>
      <rowOff>0</rowOff>
    </from>
    <ext cx="3143250" cy="2667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4.xml><?xml version="1.0" encoding="utf-8"?>
<wsDr xmlns="http://schemas.openxmlformats.org/drawingml/2006/spreadsheetDrawing">
  <oneCellAnchor>
    <from>
      <col>3</col>
      <colOff>0</colOff>
      <row>42</row>
      <rowOff>0</rowOff>
    </from>
    <ext cx="3143250" cy="2667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5.xml><?xml version="1.0" encoding="utf-8"?>
<wsDr xmlns="http://schemas.openxmlformats.org/drawingml/2006/spreadsheetDrawing">
  <oneCellAnchor>
    <from>
      <col>1</col>
      <colOff>0</colOff>
      <row>30</row>
      <rowOff>0</rowOff>
    </from>
    <ext cx="3143250" cy="2667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6.xml><?xml version="1.0" encoding="utf-8"?>
<wsDr xmlns="http://schemas.openxmlformats.org/drawingml/2006/spreadsheetDrawing">
  <oneCellAnchor>
    <from>
      <col>0</col>
      <colOff>0</colOff>
      <row>57</row>
      <rowOff>0</rowOff>
    </from>
    <ext cx="1809750" cy="4000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_rels/sheet3.xml.rels><Relationships xmlns="http://schemas.openxmlformats.org/package/2006/relationships"><Relationship Type="http://schemas.openxmlformats.org/officeDocument/2006/relationships/drawing" Target="/xl/drawings/drawing3.xml" Id="rId1"/></Relationships>
</file>

<file path=xl/worksheets/_rels/sheet4.xml.rels><Relationships xmlns="http://schemas.openxmlformats.org/package/2006/relationships"><Relationship Type="http://schemas.openxmlformats.org/officeDocument/2006/relationships/drawing" Target="/xl/drawings/drawing4.xml" Id="rId1"/></Relationships>
</file>

<file path=xl/worksheets/_rels/sheet5.xml.rels><Relationships xmlns="http://schemas.openxmlformats.org/package/2006/relationships"><Relationship Type="http://schemas.openxmlformats.org/officeDocument/2006/relationships/drawing" Target="/xl/drawings/drawing5.xml" Id="rId1"/></Relationships>
</file>

<file path=xl/worksheets/_rels/sheet6.xml.rels><Relationships xmlns="http://schemas.openxmlformats.org/package/2006/relationships"><Relationship Type="http://schemas.openxmlformats.org/officeDocument/2006/relationships/drawing" Target="/xl/drawings/drawing6.xml" Id="rId1"/></Relationships>
</file>

<file path=xl/worksheets/sheet1.xml><?xml version="1.0" encoding="utf-8"?>
<worksheet xmlns="http://schemas.openxmlformats.org/spreadsheetml/2006/main">
  <sheetPr>
    <tabColor rgb="00540FE9"/>
    <outlinePr summaryBelow="1" summaryRight="1"/>
    <pageSetUpPr fitToPage="1"/>
  </sheetPr>
  <dimension ref="A1:G59"/>
  <sheetViews>
    <sheetView showGridLines="0" workbookViewId="0">
      <selection activeCell="A1" sqref="A1"/>
    </sheetView>
  </sheetViews>
  <sheetFormatPr baseColWidth="8" defaultRowHeight="15"/>
  <cols>
    <col width="10" customWidth="1" min="1" max="1"/>
    <col width="36" customWidth="1" min="2" max="2"/>
    <col width="8" customWidth="1" min="3" max="3"/>
    <col width="7" customWidth="1" min="4" max="4"/>
    <col width="12" customWidth="1" min="5" max="5"/>
    <col width="14" customWidth="1" min="6" max="6"/>
    <col width="16" customWidth="1" min="7" max="7"/>
  </cols>
  <sheetData>
    <row r="1">
      <c r="A1" s="1" t="inlineStr">
        <is>
          <t>注　文　書</t>
        </is>
      </c>
    </row>
    <row r="2">
      <c r="F2" s="2" t="inlineStr">
        <is>
          <t>注文番号</t>
        </is>
      </c>
      <c r="G2" s="3" t="inlineStr">
        <is>
          <t>2026-101</t>
        </is>
      </c>
    </row>
    <row r="3">
      <c r="F3" s="2" t="inlineStr">
        <is>
          <t>発注日</t>
        </is>
      </c>
      <c r="G3" s="4" t="n">
        <v>46193</v>
      </c>
    </row>
    <row r="4">
      <c r="E4" s="5" t="inlineStr">
        <is>
          <t>発注者</t>
        </is>
      </c>
    </row>
    <row r="5">
      <c r="A5" s="6" t="inlineStr">
        <is>
          <t>○○興業</t>
        </is>
      </c>
      <c r="D5" s="7" t="inlineStr">
        <is>
          <t>御中</t>
        </is>
      </c>
      <c r="E5" s="8">
        <f>設定!B3</f>
        <v/>
      </c>
    </row>
    <row r="6">
      <c r="A6" s="9" t="inlineStr">
        <is>
          <t>東京都○○区○○ 5-6-7</t>
        </is>
      </c>
      <c r="E6" s="10">
        <f>設定!B4</f>
        <v/>
      </c>
    </row>
    <row r="7">
      <c r="E7" s="10">
        <f>設定!B5</f>
        <v/>
      </c>
    </row>
    <row r="8">
      <c r="E8" s="10">
        <f>"建設業許可："&amp;設定!B6</f>
        <v/>
      </c>
    </row>
    <row r="9">
      <c r="E9" s="10">
        <f>"登録番号："&amp;設定!B7</f>
        <v/>
      </c>
    </row>
    <row r="10">
      <c r="A10" s="11" t="inlineStr">
        <is>
          <t>工事名</t>
        </is>
      </c>
      <c r="B10" s="12" t="inlineStr">
        <is>
          <t>山田様邸 内装改修工事</t>
        </is>
      </c>
    </row>
    <row r="11">
      <c r="A11" s="11" t="inlineStr">
        <is>
          <t>工事場所</t>
        </is>
      </c>
      <c r="B11" s="12" t="inlineStr">
        <is>
          <t>東京都○○区○○ 1-2-3 山田様邸</t>
        </is>
      </c>
    </row>
    <row r="12">
      <c r="A12" s="11" t="inlineStr">
        <is>
          <t>着手日</t>
        </is>
      </c>
      <c r="B12" s="13" t="n">
        <v>46204</v>
      </c>
      <c r="E12" s="14" t="inlineStr">
        <is>
          <t>完成日</t>
        </is>
      </c>
      <c r="F12" s="13" t="n">
        <v>46223</v>
      </c>
    </row>
    <row r="13">
      <c r="A13" s="11" t="inlineStr">
        <is>
          <t>支払条件</t>
        </is>
      </c>
      <c r="B13" s="15">
        <f>設定!B9&amp;"締め　"&amp;設定!B10&amp;"払い　"&amp;設定!B11</f>
        <v/>
      </c>
    </row>
    <row r="15">
      <c r="A15" s="16" t="inlineStr">
        <is>
          <t>注文金額（税込）</t>
        </is>
      </c>
      <c r="B15" s="17" t="n"/>
      <c r="C15" s="17" t="n"/>
      <c r="D15" s="18">
        <f>F39</f>
        <v/>
      </c>
      <c r="E15" s="17" t="n"/>
      <c r="F15" s="17" t="n"/>
      <c r="G15" s="17" t="n"/>
    </row>
    <row r="16">
      <c r="A16" s="10" t="inlineStr">
        <is>
          <t>下記のとおり工事を注文いたします。</t>
        </is>
      </c>
    </row>
    <row r="18">
      <c r="A18" s="19" t="inlineStr">
        <is>
          <t>No.</t>
        </is>
      </c>
      <c r="B18" s="19" t="inlineStr">
        <is>
          <t>工事内容（名称・仕様）</t>
        </is>
      </c>
      <c r="C18" s="19" t="inlineStr">
        <is>
          <t>数量</t>
        </is>
      </c>
      <c r="D18" s="19" t="inlineStr">
        <is>
          <t>単位</t>
        </is>
      </c>
      <c r="E18" s="19" t="inlineStr">
        <is>
          <t>単価（円）</t>
        </is>
      </c>
      <c r="F18" s="19" t="inlineStr">
        <is>
          <t>金額（円）</t>
        </is>
      </c>
      <c r="G18" s="19" t="inlineStr">
        <is>
          <t>備考</t>
        </is>
      </c>
    </row>
    <row r="19">
      <c r="A19" s="20">
        <f>IF(B19="","",1)</f>
        <v/>
      </c>
      <c r="B19" s="21" t="inlineStr">
        <is>
          <t>大工工事（軽鉄下地・ボード張り一式）</t>
        </is>
      </c>
      <c r="C19" s="22" t="n">
        <v>1</v>
      </c>
      <c r="D19" s="23" t="inlineStr">
        <is>
          <t>式</t>
        </is>
      </c>
      <c r="E19" s="24" t="n">
        <v>480000</v>
      </c>
      <c r="F19" s="25">
        <f>IF(OR(C19="",E19=""),"",ROUND(C19*E19,0))</f>
        <v/>
      </c>
      <c r="G19" s="21" t="n"/>
    </row>
    <row r="20">
      <c r="A20" s="20">
        <f>IF(B20="","",2)</f>
        <v/>
      </c>
      <c r="B20" s="21" t="inlineStr">
        <is>
          <t>造作工事（建具枠・巾木・框材）</t>
        </is>
      </c>
      <c r="C20" s="22" t="n">
        <v>1</v>
      </c>
      <c r="D20" s="23" t="inlineStr">
        <is>
          <t>式</t>
        </is>
      </c>
      <c r="E20" s="24" t="n">
        <v>210000</v>
      </c>
      <c r="F20" s="25">
        <f>IF(OR(C20="",E20=""),"",ROUND(C20*E20,0))</f>
        <v/>
      </c>
      <c r="G20" s="21" t="n"/>
    </row>
    <row r="21">
      <c r="A21" s="20">
        <f>IF(B21="","",3)</f>
        <v/>
      </c>
      <c r="B21" s="21" t="inlineStr">
        <is>
          <t>産業廃棄物 処分・運搬費</t>
        </is>
      </c>
      <c r="C21" s="22" t="n">
        <v>1</v>
      </c>
      <c r="D21" s="23" t="inlineStr">
        <is>
          <t>式</t>
        </is>
      </c>
      <c r="E21" s="24" t="n">
        <v>42000</v>
      </c>
      <c r="F21" s="25">
        <f>IF(OR(C21="",E21=""),"",ROUND(C21*E21,0))</f>
        <v/>
      </c>
      <c r="G21" s="21" t="n"/>
    </row>
    <row r="22">
      <c r="A22" s="20">
        <f>IF(B22="","",4)</f>
        <v/>
      </c>
      <c r="B22" s="21" t="inlineStr">
        <is>
          <t>諸経費（安全管理・仮設養生）</t>
        </is>
      </c>
      <c r="C22" s="22" t="n">
        <v>1</v>
      </c>
      <c r="D22" s="23" t="inlineStr">
        <is>
          <t>式</t>
        </is>
      </c>
      <c r="E22" s="24" t="n">
        <v>38000</v>
      </c>
      <c r="F22" s="25">
        <f>IF(OR(C22="",E22=""),"",ROUND(C22*E22,0))</f>
        <v/>
      </c>
      <c r="G22" s="21" t="n"/>
    </row>
    <row r="23">
      <c r="A23" s="20">
        <f>IF(B23="","",5)</f>
        <v/>
      </c>
      <c r="B23" s="21" t="n"/>
      <c r="C23" s="22" t="n"/>
      <c r="D23" s="23" t="n"/>
      <c r="E23" s="24" t="n"/>
      <c r="F23" s="25">
        <f>IF(OR(C23="",E23=""),"",ROUND(C23*E23,0))</f>
        <v/>
      </c>
      <c r="G23" s="21" t="n"/>
    </row>
    <row r="24">
      <c r="A24" s="20">
        <f>IF(B24="","",6)</f>
        <v/>
      </c>
      <c r="B24" s="21" t="n"/>
      <c r="C24" s="22" t="n"/>
      <c r="D24" s="23" t="n"/>
      <c r="E24" s="24" t="n"/>
      <c r="F24" s="25">
        <f>IF(OR(C24="",E24=""),"",ROUND(C24*E24,0))</f>
        <v/>
      </c>
      <c r="G24" s="21" t="n"/>
    </row>
    <row r="25">
      <c r="A25" s="20">
        <f>IF(B25="","",7)</f>
        <v/>
      </c>
      <c r="B25" s="21" t="n"/>
      <c r="C25" s="22" t="n"/>
      <c r="D25" s="23" t="n"/>
      <c r="E25" s="24" t="n"/>
      <c r="F25" s="25">
        <f>IF(OR(C25="",E25=""),"",ROUND(C25*E25,0))</f>
        <v/>
      </c>
      <c r="G25" s="21" t="n"/>
    </row>
    <row r="26">
      <c r="A26" s="20">
        <f>IF(B26="","",8)</f>
        <v/>
      </c>
      <c r="B26" s="21" t="n"/>
      <c r="C26" s="22" t="n"/>
      <c r="D26" s="23" t="n"/>
      <c r="E26" s="24" t="n"/>
      <c r="F26" s="25">
        <f>IF(OR(C26="",E26=""),"",ROUND(C26*E26,0))</f>
        <v/>
      </c>
      <c r="G26" s="21" t="n"/>
    </row>
    <row r="27">
      <c r="A27" s="20">
        <f>IF(B27="","",9)</f>
        <v/>
      </c>
      <c r="B27" s="21" t="n"/>
      <c r="C27" s="22" t="n"/>
      <c r="D27" s="23" t="n"/>
      <c r="E27" s="24" t="n"/>
      <c r="F27" s="25">
        <f>IF(OR(C27="",E27=""),"",ROUND(C27*E27,0))</f>
        <v/>
      </c>
      <c r="G27" s="21" t="n"/>
    </row>
    <row r="28">
      <c r="A28" s="20">
        <f>IF(B28="","",10)</f>
        <v/>
      </c>
      <c r="B28" s="21" t="n"/>
      <c r="C28" s="22" t="n"/>
      <c r="D28" s="23" t="n"/>
      <c r="E28" s="24" t="n"/>
      <c r="F28" s="25">
        <f>IF(OR(C28="",E28=""),"",ROUND(C28*E28,0))</f>
        <v/>
      </c>
      <c r="G28" s="21" t="n"/>
    </row>
    <row r="29">
      <c r="A29" s="20">
        <f>IF(B29="","",11)</f>
        <v/>
      </c>
      <c r="B29" s="21" t="n"/>
      <c r="C29" s="22" t="n"/>
      <c r="D29" s="23" t="n"/>
      <c r="E29" s="24" t="n"/>
      <c r="F29" s="25">
        <f>IF(OR(C29="",E29=""),"",ROUND(C29*E29,0))</f>
        <v/>
      </c>
      <c r="G29" s="21" t="n"/>
    </row>
    <row r="30">
      <c r="A30" s="20">
        <f>IF(B30="","",12)</f>
        <v/>
      </c>
      <c r="B30" s="21" t="n"/>
      <c r="C30" s="22" t="n"/>
      <c r="D30" s="23" t="n"/>
      <c r="E30" s="24" t="n"/>
      <c r="F30" s="25">
        <f>IF(OR(C30="",E30=""),"",ROUND(C30*E30,0))</f>
        <v/>
      </c>
      <c r="G30" s="21" t="n"/>
    </row>
    <row r="31">
      <c r="A31" s="20">
        <f>IF(B31="","",13)</f>
        <v/>
      </c>
      <c r="B31" s="21" t="n"/>
      <c r="C31" s="22" t="n"/>
      <c r="D31" s="23" t="n"/>
      <c r="E31" s="24" t="n"/>
      <c r="F31" s="25">
        <f>IF(OR(C31="",E31=""),"",ROUND(C31*E31,0))</f>
        <v/>
      </c>
      <c r="G31" s="21" t="n"/>
    </row>
    <row r="32">
      <c r="A32" s="20">
        <f>IF(B32="","",14)</f>
        <v/>
      </c>
      <c r="B32" s="21" t="n"/>
      <c r="C32" s="22" t="n"/>
      <c r="D32" s="23" t="n"/>
      <c r="E32" s="24" t="n"/>
      <c r="F32" s="25">
        <f>IF(OR(C32="",E32=""),"",ROUND(C32*E32,0))</f>
        <v/>
      </c>
      <c r="G32" s="21" t="n"/>
    </row>
    <row r="33">
      <c r="A33" s="20">
        <f>IF(B33="","",15)</f>
        <v/>
      </c>
      <c r="B33" s="21" t="n"/>
      <c r="C33" s="22" t="n"/>
      <c r="D33" s="23" t="n"/>
      <c r="E33" s="24" t="n"/>
      <c r="F33" s="25">
        <f>IF(OR(C33="",E33=""),"",ROUND(C33*E33,0))</f>
        <v/>
      </c>
      <c r="G33" s="21" t="n"/>
    </row>
    <row r="34">
      <c r="A34" s="20">
        <f>IF(B34="","",16)</f>
        <v/>
      </c>
      <c r="B34" s="21" t="n"/>
      <c r="C34" s="22" t="n"/>
      <c r="D34" s="23" t="n"/>
      <c r="E34" s="24" t="n"/>
      <c r="F34" s="25">
        <f>IF(OR(C34="",E34=""),"",ROUND(C34*E34,0))</f>
        <v/>
      </c>
      <c r="G34" s="21" t="n"/>
    </row>
    <row r="35">
      <c r="A35" s="26" t="inlineStr">
        <is>
          <t>小　計（税抜）</t>
        </is>
      </c>
      <c r="B35" s="27" t="n"/>
      <c r="C35" s="27" t="n"/>
      <c r="D35" s="27" t="n"/>
      <c r="E35" s="27" t="n"/>
      <c r="F35" s="28">
        <f>SUM(F19:F34)</f>
        <v/>
      </c>
      <c r="G35" s="29" t="n"/>
    </row>
    <row r="36">
      <c r="A36" s="26" t="inlineStr">
        <is>
          <t>値引・調整（マイナスで入力）</t>
        </is>
      </c>
      <c r="B36" s="27" t="n"/>
      <c r="C36" s="27" t="n"/>
      <c r="D36" s="27" t="n"/>
      <c r="E36" s="27" t="n"/>
      <c r="F36" s="30" t="n">
        <v>0</v>
      </c>
      <c r="G36" s="29" t="n"/>
    </row>
    <row r="37">
      <c r="A37" s="31" t="inlineStr">
        <is>
          <t>税抜合計</t>
        </is>
      </c>
      <c r="B37" s="32" t="n"/>
      <c r="C37" s="32" t="n"/>
      <c r="D37" s="32" t="n"/>
      <c r="E37" s="32" t="n"/>
      <c r="F37" s="33">
        <f>F35+F36</f>
        <v/>
      </c>
      <c r="G37" s="29" t="n"/>
    </row>
    <row r="38">
      <c r="A38" s="26" t="inlineStr">
        <is>
          <t>消費税</t>
        </is>
      </c>
      <c r="B38" s="27" t="n"/>
      <c r="C38" s="27" t="n"/>
      <c r="D38" s="27" t="n"/>
      <c r="E38" s="27" t="n"/>
      <c r="F38" s="28">
        <f>ROUND(F37*設定!B8,0)</f>
        <v/>
      </c>
      <c r="G38" s="34">
        <f>TEXT(設定!B8,"0%")</f>
        <v/>
      </c>
    </row>
    <row r="39">
      <c r="A39" s="35" t="inlineStr">
        <is>
          <t>注文金額（税込合計）</t>
        </is>
      </c>
      <c r="B39" s="32" t="n"/>
      <c r="C39" s="32" t="n"/>
      <c r="D39" s="32" t="n"/>
      <c r="E39" s="32" t="n"/>
      <c r="F39" s="36">
        <f>F37+F38</f>
        <v/>
      </c>
      <c r="G39" s="29" t="n"/>
    </row>
    <row r="41">
      <c r="A41" s="37" t="inlineStr">
        <is>
          <t>工事に関する取り決め事項（建設業法19条対応）</t>
        </is>
      </c>
    </row>
    <row r="42">
      <c r="A42" s="38" t="inlineStr">
        <is>
          <t>該当する内容を記入してください（未定の項目は空欄のままで構いません）</t>
        </is>
      </c>
    </row>
    <row r="43">
      <c r="A43" s="19" t="inlineStr">
        <is>
          <t>項目</t>
        </is>
      </c>
      <c r="B43" s="39" t="n"/>
      <c r="C43" s="19" t="inlineStr">
        <is>
          <t>内容（記入欄）</t>
        </is>
      </c>
      <c r="D43" s="40" t="n"/>
      <c r="E43" s="40" t="n"/>
      <c r="F43" s="40" t="n"/>
      <c r="G43" s="39" t="n"/>
    </row>
    <row r="44" ht="26" customHeight="1">
      <c r="A44" s="41" t="inlineStr">
        <is>
          <t>完成検査の時期・方法、引渡しの時期</t>
        </is>
      </c>
      <c r="B44" s="39" t="n"/>
      <c r="C44" s="42" t="n"/>
      <c r="D44" s="40" t="n"/>
      <c r="E44" s="40" t="n"/>
      <c r="F44" s="40" t="n"/>
      <c r="G44" s="39" t="n"/>
    </row>
    <row r="45" ht="26" customHeight="1">
      <c r="A45" s="41" t="inlineStr">
        <is>
          <t>契約不適合責任（旧・瑕疵担保責任）の定め</t>
        </is>
      </c>
      <c r="B45" s="39" t="n"/>
      <c r="C45" s="42" t="n"/>
      <c r="D45" s="40" t="n"/>
      <c r="E45" s="40" t="n"/>
      <c r="F45" s="40" t="n"/>
      <c r="G45" s="39" t="n"/>
    </row>
    <row r="46" ht="26" customHeight="1">
      <c r="A46" s="41" t="inlineStr">
        <is>
          <t>履行遅滞など債務不履行の場合の遅延利息・違約金</t>
        </is>
      </c>
      <c r="B46" s="39" t="n"/>
      <c r="C46" s="42" t="n"/>
      <c r="D46" s="40" t="n"/>
      <c r="E46" s="40" t="n"/>
      <c r="F46" s="40" t="n"/>
      <c r="G46" s="39" t="n"/>
    </row>
    <row r="47" ht="26" customHeight="1">
      <c r="A47" s="41" t="inlineStr">
        <is>
          <t>天災等不可抗力による工期変更・損害の負担</t>
        </is>
      </c>
      <c r="B47" s="39" t="n"/>
      <c r="C47" s="42" t="n"/>
      <c r="D47" s="40" t="n"/>
      <c r="E47" s="40" t="n"/>
      <c r="F47" s="40" t="n"/>
      <c r="G47" s="39" t="n"/>
    </row>
    <row r="48" ht="26" customHeight="1">
      <c r="A48" s="41" t="inlineStr">
        <is>
          <t>設計変更・工事中止があった場合の工期・代金・損害の負担</t>
        </is>
      </c>
      <c r="B48" s="39" t="n"/>
      <c r="C48" s="42" t="n"/>
      <c r="D48" s="40" t="n"/>
      <c r="E48" s="40" t="n"/>
      <c r="F48" s="40" t="n"/>
      <c r="G48" s="39" t="n"/>
    </row>
    <row r="49" ht="26" customHeight="1">
      <c r="A49" s="41" t="inlineStr">
        <is>
          <t>物価・資材価格の変動にともなう代金・内容の変更</t>
        </is>
      </c>
      <c r="B49" s="39" t="n"/>
      <c r="C49" s="42" t="n"/>
      <c r="D49" s="40" t="n"/>
      <c r="E49" s="40" t="n"/>
      <c r="F49" s="40" t="n"/>
      <c r="G49" s="39" t="n"/>
    </row>
    <row r="50" ht="26" customHeight="1">
      <c r="A50" s="41" t="inlineStr">
        <is>
          <t>注文者による資材提供・機械貸与の内容・方法</t>
        </is>
      </c>
      <c r="B50" s="39" t="n"/>
      <c r="C50" s="42" t="n"/>
      <c r="D50" s="40" t="n"/>
      <c r="E50" s="40" t="n"/>
      <c r="F50" s="40" t="n"/>
      <c r="G50" s="39" t="n"/>
    </row>
    <row r="51" ht="26" customHeight="1">
      <c r="A51" s="41" t="inlineStr">
        <is>
          <t>第三者に生じた損害の負担</t>
        </is>
      </c>
      <c r="B51" s="39" t="n"/>
      <c r="C51" s="42" t="n"/>
      <c r="D51" s="40" t="n"/>
      <c r="E51" s="40" t="n"/>
      <c r="F51" s="40" t="n"/>
      <c r="G51" s="39" t="n"/>
    </row>
    <row r="52" ht="26" customHeight="1">
      <c r="A52" s="41" t="inlineStr">
        <is>
          <t>契約に関する紛争の解決方法</t>
        </is>
      </c>
      <c r="B52" s="39" t="n"/>
      <c r="C52" s="42" t="n"/>
      <c r="D52" s="40" t="n"/>
      <c r="E52" s="40" t="n"/>
      <c r="F52" s="40" t="n"/>
      <c r="G52" s="39" t="n"/>
    </row>
    <row r="53" ht="26" customHeight="1">
      <c r="A53" s="41" t="inlineStr">
        <is>
          <t>その他特記事項（工事を施工しない日、前払等）</t>
        </is>
      </c>
      <c r="B53" s="39" t="n"/>
      <c r="C53" s="42" t="n"/>
      <c r="D53" s="40" t="n"/>
      <c r="E53" s="40" t="n"/>
      <c r="F53" s="40" t="n"/>
      <c r="G53" s="39" t="n"/>
    </row>
    <row r="55">
      <c r="A55" s="11" t="inlineStr">
        <is>
          <t>備考</t>
        </is>
      </c>
    </row>
    <row r="56" ht="20" customHeight="1">
      <c r="A56" s="42" t="n"/>
      <c r="B56" s="43" t="n"/>
      <c r="C56" s="43" t="n"/>
      <c r="D56" s="43" t="n"/>
      <c r="E56" s="43" t="n"/>
      <c r="F56" s="43" t="n"/>
      <c r="G56" s="44" t="n"/>
    </row>
    <row r="57" ht="20" customHeight="1">
      <c r="A57" s="45" t="n"/>
      <c r="B57" s="46" t="n"/>
      <c r="C57" s="46" t="n"/>
      <c r="D57" s="46" t="n"/>
      <c r="E57" s="46" t="n"/>
      <c r="F57" s="46" t="n"/>
      <c r="G57" s="47" t="n"/>
    </row>
    <row r="59" ht="50" customHeight="1">
      <c r="A59" s="48" t="inlineStr">
        <is>
          <t>発注者（記名押印）</t>
        </is>
      </c>
      <c r="B59" s="29" t="n"/>
      <c r="C59" s="29" t="n"/>
      <c r="E59" s="48" t="inlineStr">
        <is>
          <t>受注者（記名押印）</t>
        </is>
      </c>
      <c r="F59" s="29" t="n"/>
      <c r="G59" s="29" t="n"/>
    </row>
  </sheetData>
  <mergeCells count="42">
    <mergeCell ref="B11:D11"/>
    <mergeCell ref="A39:E39"/>
    <mergeCell ref="A48:B48"/>
    <mergeCell ref="C49:G49"/>
    <mergeCell ref="A49:B49"/>
    <mergeCell ref="A51:B51"/>
    <mergeCell ref="A45:B45"/>
    <mergeCell ref="D15:G15"/>
    <mergeCell ref="A36:E36"/>
    <mergeCell ref="C45:G45"/>
    <mergeCell ref="E59:G59"/>
    <mergeCell ref="B10:D10"/>
    <mergeCell ref="F12:G12"/>
    <mergeCell ref="A5:C5"/>
    <mergeCell ref="C47:G47"/>
    <mergeCell ref="A56:G57"/>
    <mergeCell ref="C50:G50"/>
    <mergeCell ref="C44:G44"/>
    <mergeCell ref="A46:B46"/>
    <mergeCell ref="A37:E37"/>
    <mergeCell ref="A50:B50"/>
    <mergeCell ref="A1:D1"/>
    <mergeCell ref="C43:G43"/>
    <mergeCell ref="C46:G46"/>
    <mergeCell ref="A47:B47"/>
    <mergeCell ref="C51:G51"/>
    <mergeCell ref="A16:G16"/>
    <mergeCell ref="A15:C15"/>
    <mergeCell ref="A41:G41"/>
    <mergeCell ref="C52:G52"/>
    <mergeCell ref="A59:C59"/>
    <mergeCell ref="C48:G48"/>
    <mergeCell ref="A53:B53"/>
    <mergeCell ref="A35:E35"/>
    <mergeCell ref="A52:B52"/>
    <mergeCell ref="A38:E38"/>
    <mergeCell ref="A43:B43"/>
    <mergeCell ref="B13:E13"/>
    <mergeCell ref="A6:C6"/>
    <mergeCell ref="A44:B44"/>
    <mergeCell ref="C53:G53"/>
    <mergeCell ref="A42:G42"/>
  </mergeCells>
  <dataValidations count="3">
    <dataValidation sqref="A5" showDropDown="0" showInputMessage="0" showErrorMessage="0" allowBlank="1" prompt="「設定」シートの業者一覧から選択" type="list">
      <formula1>設定!$B$14:$B$18</formula1>
    </dataValidation>
    <dataValidation sqref="B10" showDropDown="0" showInputMessage="0" showErrorMessage="0" allowBlank="1" prompt="「設定」シートの工事一覧から選択" type="list">
      <formula1>設定!$B$21:$B$24</formula1>
    </dataValidation>
    <dataValidation sqref="D19:D34" showDropDown="0" showInputMessage="0" showErrorMessage="0" allowBlank="1" error="リストから選ぶか、単位を直接入力してください" prompt="単位を選択（式 / m / 人工 など）" type="list">
      <formula1>"式,m,m2,人工,台,箇所,本,ヶ所"</formula1>
    </dataValidation>
  </dataValidations>
  <pageMargins left="0.75" right="0.75" top="1" bottom="1" header="0.5" footer="0.5"/>
  <pageSetup orientation="portrait" fitToHeight="0" fitToWidth="1"/>
  <rowBreaks count="1" manualBreakCount="1">
    <brk id="40" min="0" max="16383" man="1"/>
  </rowBreaks>
  <drawing xmlns:r="http://schemas.openxmlformats.org/officeDocument/2006/relationships" r:id="rId1"/>
</worksheet>
</file>

<file path=xl/worksheets/sheet2.xml><?xml version="1.0" encoding="utf-8"?>
<worksheet xmlns="http://schemas.openxmlformats.org/spreadsheetml/2006/main">
  <sheetPr>
    <tabColor rgb="00540FE9"/>
    <outlinePr summaryBelow="1" summaryRight="1"/>
    <pageSetUpPr fitToPage="1"/>
  </sheetPr>
  <dimension ref="A1:G58"/>
  <sheetViews>
    <sheetView showGridLines="0" workbookViewId="0">
      <selection activeCell="A1" sqref="A1"/>
    </sheetView>
  </sheetViews>
  <sheetFormatPr baseColWidth="8" defaultRowHeight="15"/>
  <cols>
    <col width="10" customWidth="1" min="1" max="1"/>
    <col width="36" customWidth="1" min="2" max="2"/>
    <col width="8" customWidth="1" min="3" max="3"/>
    <col width="7" customWidth="1" min="4" max="4"/>
    <col width="12" customWidth="1" min="5" max="5"/>
    <col width="14" customWidth="1" min="6" max="6"/>
    <col width="16" customWidth="1" min="7" max="7"/>
  </cols>
  <sheetData>
    <row r="1">
      <c r="A1" s="1" t="inlineStr">
        <is>
          <t>注　文　請　書</t>
        </is>
      </c>
    </row>
    <row r="2">
      <c r="F2" s="2" t="inlineStr">
        <is>
          <t>注文番号</t>
        </is>
      </c>
      <c r="G2" s="49">
        <f>注文書!G2</f>
        <v/>
      </c>
    </row>
    <row r="3">
      <c r="F3" s="2" t="inlineStr">
        <is>
          <t>注文日</t>
        </is>
      </c>
      <c r="G3" s="50">
        <f>注文書!G3</f>
        <v/>
      </c>
    </row>
    <row r="4">
      <c r="E4" s="5" t="inlineStr">
        <is>
          <t>請負者</t>
        </is>
      </c>
      <c r="F4" s="2" t="inlineStr">
        <is>
          <t>請書発行日</t>
        </is>
      </c>
      <c r="G4" s="4" t="n">
        <v>46196</v>
      </c>
    </row>
    <row r="5">
      <c r="A5" s="51">
        <f>注文書!E5</f>
        <v/>
      </c>
      <c r="D5" s="7" t="inlineStr">
        <is>
          <t>御中</t>
        </is>
      </c>
      <c r="E5" s="8">
        <f>注文書!A5</f>
        <v/>
      </c>
    </row>
    <row r="6">
      <c r="A6" s="10">
        <f>注文書!E6</f>
        <v/>
      </c>
      <c r="E6" s="10">
        <f>注文書!A6</f>
        <v/>
      </c>
    </row>
    <row r="10">
      <c r="A10" s="11" t="inlineStr">
        <is>
          <t>工事名</t>
        </is>
      </c>
      <c r="B10" s="15">
        <f>注文書!B10</f>
        <v/>
      </c>
    </row>
    <row r="11">
      <c r="A11" s="11" t="inlineStr">
        <is>
          <t>工事場所</t>
        </is>
      </c>
      <c r="B11" s="15">
        <f>注文書!B11</f>
        <v/>
      </c>
    </row>
    <row r="12">
      <c r="A12" s="15" t="inlineStr">
        <is>
          <t>着手日</t>
        </is>
      </c>
      <c r="B12" s="52">
        <f>注文書!B12</f>
        <v/>
      </c>
      <c r="E12" s="14" t="inlineStr">
        <is>
          <t>完成日</t>
        </is>
      </c>
      <c r="F12" s="52">
        <f>注文書!F12</f>
        <v/>
      </c>
    </row>
    <row r="13">
      <c r="A13" s="11" t="inlineStr">
        <is>
          <t>支払条件</t>
        </is>
      </c>
      <c r="B13" s="15">
        <f>注文書!B13</f>
        <v/>
      </c>
    </row>
    <row r="15">
      <c r="A15" s="16" t="inlineStr">
        <is>
          <t>請負代金（税込）</t>
        </is>
      </c>
      <c r="B15" s="17" t="n"/>
      <c r="C15" s="17" t="n"/>
      <c r="D15" s="18">
        <f>注文書!F39</f>
        <v/>
      </c>
      <c r="E15" s="17" t="n"/>
      <c r="F15" s="17" t="n"/>
      <c r="G15" s="17" t="n"/>
    </row>
    <row r="16">
      <c r="A16" s="10" t="inlineStr">
        <is>
          <t>上記のとおり、注文をお受けいたします。</t>
        </is>
      </c>
    </row>
    <row r="18">
      <c r="A18" s="19" t="inlineStr">
        <is>
          <t>No.</t>
        </is>
      </c>
      <c r="B18" s="19" t="inlineStr">
        <is>
          <t>工事内容（名称・仕様）</t>
        </is>
      </c>
      <c r="C18" s="19" t="inlineStr">
        <is>
          <t>数量</t>
        </is>
      </c>
      <c r="D18" s="19" t="inlineStr">
        <is>
          <t>単位</t>
        </is>
      </c>
      <c r="E18" s="19" t="inlineStr">
        <is>
          <t>単価（円）</t>
        </is>
      </c>
      <c r="F18" s="19" t="inlineStr">
        <is>
          <t>金額（円）</t>
        </is>
      </c>
      <c r="G18" s="19" t="inlineStr">
        <is>
          <t>備考</t>
        </is>
      </c>
    </row>
    <row r="19">
      <c r="A19" s="20">
        <f>注文書!A19</f>
        <v/>
      </c>
      <c r="B19" s="53">
        <f>IF(注文書!B19="","",注文書!B19)</f>
        <v/>
      </c>
      <c r="C19" s="54">
        <f>IF(注文書!C19="","",注文書!C19)</f>
        <v/>
      </c>
      <c r="D19" s="20">
        <f>IF(注文書!D19="","",注文書!D19)</f>
        <v/>
      </c>
      <c r="E19" s="25">
        <f>IF(注文書!E19="","",注文書!E19)</f>
        <v/>
      </c>
      <c r="F19" s="25">
        <f>注文書!F19</f>
        <v/>
      </c>
      <c r="G19" s="53">
        <f>IF(注文書!G19="","",注文書!G19)</f>
        <v/>
      </c>
    </row>
    <row r="20">
      <c r="A20" s="20">
        <f>注文書!A20</f>
        <v/>
      </c>
      <c r="B20" s="53">
        <f>IF(注文書!B20="","",注文書!B20)</f>
        <v/>
      </c>
      <c r="C20" s="54">
        <f>IF(注文書!C20="","",注文書!C20)</f>
        <v/>
      </c>
      <c r="D20" s="20">
        <f>IF(注文書!D20="","",注文書!D20)</f>
        <v/>
      </c>
      <c r="E20" s="25">
        <f>IF(注文書!E20="","",注文書!E20)</f>
        <v/>
      </c>
      <c r="F20" s="25">
        <f>注文書!F20</f>
        <v/>
      </c>
      <c r="G20" s="53">
        <f>IF(注文書!G20="","",注文書!G20)</f>
        <v/>
      </c>
    </row>
    <row r="21">
      <c r="A21" s="20">
        <f>注文書!A21</f>
        <v/>
      </c>
      <c r="B21" s="53">
        <f>IF(注文書!B21="","",注文書!B21)</f>
        <v/>
      </c>
      <c r="C21" s="54">
        <f>IF(注文書!C21="","",注文書!C21)</f>
        <v/>
      </c>
      <c r="D21" s="20">
        <f>IF(注文書!D21="","",注文書!D21)</f>
        <v/>
      </c>
      <c r="E21" s="25">
        <f>IF(注文書!E21="","",注文書!E21)</f>
        <v/>
      </c>
      <c r="F21" s="25">
        <f>注文書!F21</f>
        <v/>
      </c>
      <c r="G21" s="53">
        <f>IF(注文書!G21="","",注文書!G21)</f>
        <v/>
      </c>
    </row>
    <row r="22">
      <c r="A22" s="20">
        <f>注文書!A22</f>
        <v/>
      </c>
      <c r="B22" s="53">
        <f>IF(注文書!B22="","",注文書!B22)</f>
        <v/>
      </c>
      <c r="C22" s="54">
        <f>IF(注文書!C22="","",注文書!C22)</f>
        <v/>
      </c>
      <c r="D22" s="20">
        <f>IF(注文書!D22="","",注文書!D22)</f>
        <v/>
      </c>
      <c r="E22" s="25">
        <f>IF(注文書!E22="","",注文書!E22)</f>
        <v/>
      </c>
      <c r="F22" s="25">
        <f>注文書!F22</f>
        <v/>
      </c>
      <c r="G22" s="53">
        <f>IF(注文書!G22="","",注文書!G22)</f>
        <v/>
      </c>
    </row>
    <row r="23">
      <c r="A23" s="20">
        <f>注文書!A23</f>
        <v/>
      </c>
      <c r="B23" s="53">
        <f>IF(注文書!B23="","",注文書!B23)</f>
        <v/>
      </c>
      <c r="C23" s="54">
        <f>IF(注文書!C23="","",注文書!C23)</f>
        <v/>
      </c>
      <c r="D23" s="20">
        <f>IF(注文書!D23="","",注文書!D23)</f>
        <v/>
      </c>
      <c r="E23" s="25">
        <f>IF(注文書!E23="","",注文書!E23)</f>
        <v/>
      </c>
      <c r="F23" s="25">
        <f>注文書!F23</f>
        <v/>
      </c>
      <c r="G23" s="53">
        <f>IF(注文書!G23="","",注文書!G23)</f>
        <v/>
      </c>
    </row>
    <row r="24">
      <c r="A24" s="20">
        <f>注文書!A24</f>
        <v/>
      </c>
      <c r="B24" s="53">
        <f>IF(注文書!B24="","",注文書!B24)</f>
        <v/>
      </c>
      <c r="C24" s="54">
        <f>IF(注文書!C24="","",注文書!C24)</f>
        <v/>
      </c>
      <c r="D24" s="20">
        <f>IF(注文書!D24="","",注文書!D24)</f>
        <v/>
      </c>
      <c r="E24" s="25">
        <f>IF(注文書!E24="","",注文書!E24)</f>
        <v/>
      </c>
      <c r="F24" s="25">
        <f>注文書!F24</f>
        <v/>
      </c>
      <c r="G24" s="53">
        <f>IF(注文書!G24="","",注文書!G24)</f>
        <v/>
      </c>
    </row>
    <row r="25">
      <c r="A25" s="20">
        <f>注文書!A25</f>
        <v/>
      </c>
      <c r="B25" s="53">
        <f>IF(注文書!B25="","",注文書!B25)</f>
        <v/>
      </c>
      <c r="C25" s="54">
        <f>IF(注文書!C25="","",注文書!C25)</f>
        <v/>
      </c>
      <c r="D25" s="20">
        <f>IF(注文書!D25="","",注文書!D25)</f>
        <v/>
      </c>
      <c r="E25" s="25">
        <f>IF(注文書!E25="","",注文書!E25)</f>
        <v/>
      </c>
      <c r="F25" s="25">
        <f>注文書!F25</f>
        <v/>
      </c>
      <c r="G25" s="53">
        <f>IF(注文書!G25="","",注文書!G25)</f>
        <v/>
      </c>
    </row>
    <row r="26">
      <c r="A26" s="20">
        <f>注文書!A26</f>
        <v/>
      </c>
      <c r="B26" s="53">
        <f>IF(注文書!B26="","",注文書!B26)</f>
        <v/>
      </c>
      <c r="C26" s="54">
        <f>IF(注文書!C26="","",注文書!C26)</f>
        <v/>
      </c>
      <c r="D26" s="20">
        <f>IF(注文書!D26="","",注文書!D26)</f>
        <v/>
      </c>
      <c r="E26" s="25">
        <f>IF(注文書!E26="","",注文書!E26)</f>
        <v/>
      </c>
      <c r="F26" s="25">
        <f>注文書!F26</f>
        <v/>
      </c>
      <c r="G26" s="53">
        <f>IF(注文書!G26="","",注文書!G26)</f>
        <v/>
      </c>
    </row>
    <row r="27">
      <c r="A27" s="20">
        <f>注文書!A27</f>
        <v/>
      </c>
      <c r="B27" s="53">
        <f>IF(注文書!B27="","",注文書!B27)</f>
        <v/>
      </c>
      <c r="C27" s="54">
        <f>IF(注文書!C27="","",注文書!C27)</f>
        <v/>
      </c>
      <c r="D27" s="20">
        <f>IF(注文書!D27="","",注文書!D27)</f>
        <v/>
      </c>
      <c r="E27" s="25">
        <f>IF(注文書!E27="","",注文書!E27)</f>
        <v/>
      </c>
      <c r="F27" s="25">
        <f>注文書!F27</f>
        <v/>
      </c>
      <c r="G27" s="53">
        <f>IF(注文書!G27="","",注文書!G27)</f>
        <v/>
      </c>
    </row>
    <row r="28">
      <c r="A28" s="20">
        <f>注文書!A28</f>
        <v/>
      </c>
      <c r="B28" s="53">
        <f>IF(注文書!B28="","",注文書!B28)</f>
        <v/>
      </c>
      <c r="C28" s="54">
        <f>IF(注文書!C28="","",注文書!C28)</f>
        <v/>
      </c>
      <c r="D28" s="20">
        <f>IF(注文書!D28="","",注文書!D28)</f>
        <v/>
      </c>
      <c r="E28" s="25">
        <f>IF(注文書!E28="","",注文書!E28)</f>
        <v/>
      </c>
      <c r="F28" s="25">
        <f>注文書!F28</f>
        <v/>
      </c>
      <c r="G28" s="53">
        <f>IF(注文書!G28="","",注文書!G28)</f>
        <v/>
      </c>
    </row>
    <row r="29">
      <c r="A29" s="20">
        <f>注文書!A29</f>
        <v/>
      </c>
      <c r="B29" s="53">
        <f>IF(注文書!B29="","",注文書!B29)</f>
        <v/>
      </c>
      <c r="C29" s="54">
        <f>IF(注文書!C29="","",注文書!C29)</f>
        <v/>
      </c>
      <c r="D29" s="20">
        <f>IF(注文書!D29="","",注文書!D29)</f>
        <v/>
      </c>
      <c r="E29" s="25">
        <f>IF(注文書!E29="","",注文書!E29)</f>
        <v/>
      </c>
      <c r="F29" s="25">
        <f>注文書!F29</f>
        <v/>
      </c>
      <c r="G29" s="53">
        <f>IF(注文書!G29="","",注文書!G29)</f>
        <v/>
      </c>
    </row>
    <row r="30">
      <c r="A30" s="20">
        <f>注文書!A30</f>
        <v/>
      </c>
      <c r="B30" s="53">
        <f>IF(注文書!B30="","",注文書!B30)</f>
        <v/>
      </c>
      <c r="C30" s="54">
        <f>IF(注文書!C30="","",注文書!C30)</f>
        <v/>
      </c>
      <c r="D30" s="20">
        <f>IF(注文書!D30="","",注文書!D30)</f>
        <v/>
      </c>
      <c r="E30" s="25">
        <f>IF(注文書!E30="","",注文書!E30)</f>
        <v/>
      </c>
      <c r="F30" s="25">
        <f>注文書!F30</f>
        <v/>
      </c>
      <c r="G30" s="53">
        <f>IF(注文書!G30="","",注文書!G30)</f>
        <v/>
      </c>
    </row>
    <row r="31">
      <c r="A31" s="20">
        <f>注文書!A31</f>
        <v/>
      </c>
      <c r="B31" s="53">
        <f>IF(注文書!B31="","",注文書!B31)</f>
        <v/>
      </c>
      <c r="C31" s="54">
        <f>IF(注文書!C31="","",注文書!C31)</f>
        <v/>
      </c>
      <c r="D31" s="20">
        <f>IF(注文書!D31="","",注文書!D31)</f>
        <v/>
      </c>
      <c r="E31" s="25">
        <f>IF(注文書!E31="","",注文書!E31)</f>
        <v/>
      </c>
      <c r="F31" s="25">
        <f>注文書!F31</f>
        <v/>
      </c>
      <c r="G31" s="53">
        <f>IF(注文書!G31="","",注文書!G31)</f>
        <v/>
      </c>
    </row>
    <row r="32">
      <c r="A32" s="20">
        <f>注文書!A32</f>
        <v/>
      </c>
      <c r="B32" s="53">
        <f>IF(注文書!B32="","",注文書!B32)</f>
        <v/>
      </c>
      <c r="C32" s="54">
        <f>IF(注文書!C32="","",注文書!C32)</f>
        <v/>
      </c>
      <c r="D32" s="20">
        <f>IF(注文書!D32="","",注文書!D32)</f>
        <v/>
      </c>
      <c r="E32" s="25">
        <f>IF(注文書!E32="","",注文書!E32)</f>
        <v/>
      </c>
      <c r="F32" s="25">
        <f>注文書!F32</f>
        <v/>
      </c>
      <c r="G32" s="53">
        <f>IF(注文書!G32="","",注文書!G32)</f>
        <v/>
      </c>
    </row>
    <row r="33">
      <c r="A33" s="20">
        <f>注文書!A33</f>
        <v/>
      </c>
      <c r="B33" s="53">
        <f>IF(注文書!B33="","",注文書!B33)</f>
        <v/>
      </c>
      <c r="C33" s="54">
        <f>IF(注文書!C33="","",注文書!C33)</f>
        <v/>
      </c>
      <c r="D33" s="20">
        <f>IF(注文書!D33="","",注文書!D33)</f>
        <v/>
      </c>
      <c r="E33" s="25">
        <f>IF(注文書!E33="","",注文書!E33)</f>
        <v/>
      </c>
      <c r="F33" s="25">
        <f>注文書!F33</f>
        <v/>
      </c>
      <c r="G33" s="53">
        <f>IF(注文書!G33="","",注文書!G33)</f>
        <v/>
      </c>
    </row>
    <row r="34">
      <c r="A34" s="20">
        <f>注文書!A34</f>
        <v/>
      </c>
      <c r="B34" s="53">
        <f>IF(注文書!B34="","",注文書!B34)</f>
        <v/>
      </c>
      <c r="C34" s="54">
        <f>IF(注文書!C34="","",注文書!C34)</f>
        <v/>
      </c>
      <c r="D34" s="20">
        <f>IF(注文書!D34="","",注文書!D34)</f>
        <v/>
      </c>
      <c r="E34" s="25">
        <f>IF(注文書!E34="","",注文書!E34)</f>
        <v/>
      </c>
      <c r="F34" s="25">
        <f>注文書!F34</f>
        <v/>
      </c>
      <c r="G34" s="53">
        <f>IF(注文書!G34="","",注文書!G34)</f>
        <v/>
      </c>
    </row>
    <row r="35">
      <c r="A35" s="26" t="inlineStr">
        <is>
          <t>小　計（税抜）</t>
        </is>
      </c>
      <c r="B35" s="27" t="n"/>
      <c r="C35" s="27" t="n"/>
      <c r="D35" s="27" t="n"/>
      <c r="E35" s="27" t="n"/>
      <c r="F35" s="28">
        <f>注文書!F35</f>
        <v/>
      </c>
      <c r="G35" s="29" t="n"/>
    </row>
    <row r="36">
      <c r="A36" s="26" t="inlineStr">
        <is>
          <t>値引・調整</t>
        </is>
      </c>
      <c r="B36" s="27" t="n"/>
      <c r="C36" s="27" t="n"/>
      <c r="D36" s="27" t="n"/>
      <c r="E36" s="27" t="n"/>
      <c r="F36" s="55">
        <f>注文書!F36</f>
        <v/>
      </c>
      <c r="G36" s="29" t="n"/>
    </row>
    <row r="37">
      <c r="A37" s="31" t="inlineStr">
        <is>
          <t>税抜合計</t>
        </is>
      </c>
      <c r="B37" s="32" t="n"/>
      <c r="C37" s="32" t="n"/>
      <c r="D37" s="32" t="n"/>
      <c r="E37" s="32" t="n"/>
      <c r="F37" s="33">
        <f>注文書!F37</f>
        <v/>
      </c>
      <c r="G37" s="29" t="n"/>
    </row>
    <row r="38">
      <c r="A38" s="26" t="inlineStr">
        <is>
          <t>消費税</t>
        </is>
      </c>
      <c r="B38" s="27" t="n"/>
      <c r="C38" s="27" t="n"/>
      <c r="D38" s="27" t="n"/>
      <c r="E38" s="27" t="n"/>
      <c r="F38" s="28">
        <f>注文書!F38</f>
        <v/>
      </c>
      <c r="G38" s="34">
        <f>TEXT(設定!B8,"0%")</f>
        <v/>
      </c>
    </row>
    <row r="39">
      <c r="A39" s="35" t="inlineStr">
        <is>
          <t>請負代金（税込合計）</t>
        </is>
      </c>
      <c r="B39" s="32" t="n"/>
      <c r="C39" s="32" t="n"/>
      <c r="D39" s="32" t="n"/>
      <c r="E39" s="32" t="n"/>
      <c r="F39" s="36">
        <f>注文書!F39</f>
        <v/>
      </c>
      <c r="G39" s="29" t="n"/>
    </row>
    <row r="41">
      <c r="A41" s="37" t="inlineStr">
        <is>
          <t>工事に関する取り決め事項（建設業法19条対応）</t>
        </is>
      </c>
    </row>
    <row r="42">
      <c r="A42" s="38" t="inlineStr">
        <is>
          <t>注文書の内容がそのまま転記されます（このシートでは編集しません）。</t>
        </is>
      </c>
    </row>
    <row r="43">
      <c r="A43" s="19" t="inlineStr">
        <is>
          <t>項目</t>
        </is>
      </c>
      <c r="B43" s="39" t="n"/>
      <c r="C43" s="19" t="inlineStr">
        <is>
          <t>内容</t>
        </is>
      </c>
      <c r="D43" s="40" t="n"/>
      <c r="E43" s="40" t="n"/>
      <c r="F43" s="40" t="n"/>
      <c r="G43" s="39" t="n"/>
    </row>
    <row r="44" ht="26" customHeight="1">
      <c r="A44" s="41">
        <f>注文書!A44</f>
        <v/>
      </c>
      <c r="B44" s="39" t="n"/>
      <c r="C44" s="56">
        <f>IF(注文書!C44="","",注文書!C44)</f>
        <v/>
      </c>
      <c r="D44" s="40" t="n"/>
      <c r="E44" s="40" t="n"/>
      <c r="F44" s="40" t="n"/>
      <c r="G44" s="39" t="n"/>
    </row>
    <row r="45" ht="26" customHeight="1">
      <c r="A45" s="41">
        <f>注文書!A45</f>
        <v/>
      </c>
      <c r="B45" s="39" t="n"/>
      <c r="C45" s="56">
        <f>IF(注文書!C45="","",注文書!C45)</f>
        <v/>
      </c>
      <c r="D45" s="40" t="n"/>
      <c r="E45" s="40" t="n"/>
      <c r="F45" s="40" t="n"/>
      <c r="G45" s="39" t="n"/>
    </row>
    <row r="46" ht="26" customHeight="1">
      <c r="A46" s="41">
        <f>注文書!A46</f>
        <v/>
      </c>
      <c r="B46" s="39" t="n"/>
      <c r="C46" s="56">
        <f>IF(注文書!C46="","",注文書!C46)</f>
        <v/>
      </c>
      <c r="D46" s="40" t="n"/>
      <c r="E46" s="40" t="n"/>
      <c r="F46" s="40" t="n"/>
      <c r="G46" s="39" t="n"/>
    </row>
    <row r="47" ht="26" customHeight="1">
      <c r="A47" s="41">
        <f>注文書!A47</f>
        <v/>
      </c>
      <c r="B47" s="39" t="n"/>
      <c r="C47" s="56">
        <f>IF(注文書!C47="","",注文書!C47)</f>
        <v/>
      </c>
      <c r="D47" s="40" t="n"/>
      <c r="E47" s="40" t="n"/>
      <c r="F47" s="40" t="n"/>
      <c r="G47" s="39" t="n"/>
    </row>
    <row r="48" ht="26" customHeight="1">
      <c r="A48" s="41">
        <f>注文書!A48</f>
        <v/>
      </c>
      <c r="B48" s="39" t="n"/>
      <c r="C48" s="56">
        <f>IF(注文書!C48="","",注文書!C48)</f>
        <v/>
      </c>
      <c r="D48" s="40" t="n"/>
      <c r="E48" s="40" t="n"/>
      <c r="F48" s="40" t="n"/>
      <c r="G48" s="39" t="n"/>
    </row>
    <row r="49" ht="26" customHeight="1">
      <c r="A49" s="41">
        <f>注文書!A49</f>
        <v/>
      </c>
      <c r="B49" s="39" t="n"/>
      <c r="C49" s="56">
        <f>IF(注文書!C49="","",注文書!C49)</f>
        <v/>
      </c>
      <c r="D49" s="40" t="n"/>
      <c r="E49" s="40" t="n"/>
      <c r="F49" s="40" t="n"/>
      <c r="G49" s="39" t="n"/>
    </row>
    <row r="50" ht="26" customHeight="1">
      <c r="A50" s="41">
        <f>注文書!A50</f>
        <v/>
      </c>
      <c r="B50" s="39" t="n"/>
      <c r="C50" s="56">
        <f>IF(注文書!C50="","",注文書!C50)</f>
        <v/>
      </c>
      <c r="D50" s="40" t="n"/>
      <c r="E50" s="40" t="n"/>
      <c r="F50" s="40" t="n"/>
      <c r="G50" s="39" t="n"/>
    </row>
    <row r="51" ht="26" customHeight="1">
      <c r="A51" s="41">
        <f>注文書!A51</f>
        <v/>
      </c>
      <c r="B51" s="39" t="n"/>
      <c r="C51" s="56">
        <f>IF(注文書!C51="","",注文書!C51)</f>
        <v/>
      </c>
      <c r="D51" s="40" t="n"/>
      <c r="E51" s="40" t="n"/>
      <c r="F51" s="40" t="n"/>
      <c r="G51" s="39" t="n"/>
    </row>
    <row r="52" ht="26" customHeight="1">
      <c r="A52" s="41">
        <f>注文書!A52</f>
        <v/>
      </c>
      <c r="B52" s="39" t="n"/>
      <c r="C52" s="56">
        <f>IF(注文書!C52="","",注文書!C52)</f>
        <v/>
      </c>
      <c r="D52" s="40" t="n"/>
      <c r="E52" s="40" t="n"/>
      <c r="F52" s="40" t="n"/>
      <c r="G52" s="39" t="n"/>
    </row>
    <row r="53" ht="26" customHeight="1">
      <c r="A53" s="41">
        <f>注文書!A53</f>
        <v/>
      </c>
      <c r="B53" s="39" t="n"/>
      <c r="C53" s="56">
        <f>IF(注文書!C53="","",注文書!C53)</f>
        <v/>
      </c>
      <c r="D53" s="40" t="n"/>
      <c r="E53" s="40" t="n"/>
      <c r="F53" s="40" t="n"/>
      <c r="G53" s="39" t="n"/>
    </row>
    <row r="54">
      <c r="A54" s="11" t="inlineStr">
        <is>
          <t>備考</t>
        </is>
      </c>
    </row>
    <row r="55" ht="20" customHeight="1">
      <c r="A55" s="56">
        <f>IF(注文書!A56="","",注文書!A56)</f>
        <v/>
      </c>
      <c r="B55" s="43" t="n"/>
      <c r="C55" s="43" t="n"/>
      <c r="D55" s="43" t="n"/>
      <c r="E55" s="43" t="n"/>
      <c r="F55" s="43" t="n"/>
      <c r="G55" s="44" t="n"/>
    </row>
    <row r="56" ht="20" customHeight="1">
      <c r="A56" s="45" t="n"/>
      <c r="B56" s="46" t="n"/>
      <c r="C56" s="46" t="n"/>
      <c r="D56" s="46" t="n"/>
      <c r="E56" s="46" t="n"/>
      <c r="F56" s="46" t="n"/>
      <c r="G56" s="47" t="n"/>
    </row>
    <row r="58" ht="50" customHeight="1">
      <c r="A58" s="48" t="inlineStr">
        <is>
          <t>発注者</t>
        </is>
      </c>
      <c r="B58" s="29" t="n"/>
      <c r="C58" s="29" t="n"/>
      <c r="E58" s="48" t="inlineStr">
        <is>
          <t>受注者（記名押印）</t>
        </is>
      </c>
      <c r="F58" s="29" t="n"/>
      <c r="G58" s="29" t="n"/>
    </row>
  </sheetData>
  <mergeCells count="42">
    <mergeCell ref="B11:D11"/>
    <mergeCell ref="A39:E39"/>
    <mergeCell ref="A48:B48"/>
    <mergeCell ref="C49:G49"/>
    <mergeCell ref="A49:B49"/>
    <mergeCell ref="A51:B51"/>
    <mergeCell ref="A45:B45"/>
    <mergeCell ref="D15:G15"/>
    <mergeCell ref="A36:E36"/>
    <mergeCell ref="C45:G45"/>
    <mergeCell ref="B10:D10"/>
    <mergeCell ref="F12:G12"/>
    <mergeCell ref="A5:C5"/>
    <mergeCell ref="C47:G47"/>
    <mergeCell ref="C50:G50"/>
    <mergeCell ref="C44:G44"/>
    <mergeCell ref="A46:B46"/>
    <mergeCell ref="A55:G56"/>
    <mergeCell ref="A37:E37"/>
    <mergeCell ref="A50:B50"/>
    <mergeCell ref="A1:D1"/>
    <mergeCell ref="C43:G43"/>
    <mergeCell ref="C46:G46"/>
    <mergeCell ref="A47:B47"/>
    <mergeCell ref="C51:G51"/>
    <mergeCell ref="A58:C58"/>
    <mergeCell ref="A16:G16"/>
    <mergeCell ref="E58:G58"/>
    <mergeCell ref="A15:C15"/>
    <mergeCell ref="A41:G41"/>
    <mergeCell ref="C52:G52"/>
    <mergeCell ref="C48:G48"/>
    <mergeCell ref="A53:B53"/>
    <mergeCell ref="A35:E35"/>
    <mergeCell ref="A52:B52"/>
    <mergeCell ref="A38:E38"/>
    <mergeCell ref="A43:B43"/>
    <mergeCell ref="B13:E13"/>
    <mergeCell ref="A6:C6"/>
    <mergeCell ref="A44:B44"/>
    <mergeCell ref="C53:G53"/>
    <mergeCell ref="A42:G42"/>
  </mergeCells>
  <pageMargins left="0.75" right="0.75" top="1" bottom="1" header="0.5" footer="0.5"/>
  <pageSetup orientation="portrait" fitToHeight="0" fitToWidth="1"/>
  <rowBreaks count="1" manualBreakCount="1">
    <brk id="40" min="0" max="16383" man="1"/>
  </rowBreaks>
  <drawing xmlns:r="http://schemas.openxmlformats.org/officeDocument/2006/relationships" r:id="rId1"/>
</worksheet>
</file>

<file path=xl/worksheets/sheet3.xml><?xml version="1.0" encoding="utf-8"?>
<worksheet xmlns="http://schemas.openxmlformats.org/spreadsheetml/2006/main">
  <sheetPr>
    <tabColor rgb="00540FE9"/>
    <outlinePr summaryBelow="1" summaryRight="1"/>
    <pageSetUpPr fitToPage="1"/>
  </sheetPr>
  <dimension ref="A1:G35"/>
  <sheetViews>
    <sheetView showGridLines="0" workbookViewId="0">
      <selection activeCell="A1" sqref="A1"/>
    </sheetView>
  </sheetViews>
  <sheetFormatPr baseColWidth="8" defaultRowHeight="15"/>
  <cols>
    <col width="12" customWidth="1" min="1" max="1"/>
    <col width="10" customWidth="1" min="2" max="2"/>
    <col width="8" customWidth="1" min="3" max="3"/>
    <col width="12" customWidth="1" min="4" max="4"/>
    <col width="14" customWidth="1" min="5" max="5"/>
    <col width="14" customWidth="1" min="6" max="6"/>
    <col width="12" customWidth="1" min="7" max="7"/>
  </cols>
  <sheetData>
    <row r="1">
      <c r="A1" s="57" t="inlineStr">
        <is>
          <t>工事請負契約書（頭書）</t>
        </is>
      </c>
    </row>
    <row r="2" ht="18" customHeight="1">
      <c r="A2" s="58" t="inlineStr">
        <is>
          <t>注文者・請負者は、下記工事について請負契約を締結する。詳細条項は添付する建設工事標準請負契約約款（国土交通省）によるものとし、この頭書に記載のない事項は同約款による。</t>
        </is>
      </c>
    </row>
    <row r="3" ht="18" customHeight="1"/>
    <row r="4">
      <c r="F4" s="2" t="inlineStr">
        <is>
          <t>契約日</t>
        </is>
      </c>
      <c r="G4" s="4" t="n">
        <v>46204</v>
      </c>
    </row>
    <row r="6">
      <c r="A6" s="59" t="inlineStr">
        <is>
          <t>当事者</t>
        </is>
      </c>
    </row>
    <row r="7">
      <c r="A7" s="60" t="inlineStr">
        <is>
          <t>注文者</t>
        </is>
      </c>
      <c r="B7" s="21" t="n"/>
      <c r="C7" s="40" t="n"/>
      <c r="D7" s="39" t="n"/>
      <c r="E7" s="60" t="inlineStr">
        <is>
          <t>代表者</t>
        </is>
      </c>
      <c r="F7" s="21" t="n"/>
      <c r="G7" s="39" t="n"/>
    </row>
    <row r="8">
      <c r="A8" s="60" t="inlineStr">
        <is>
          <t>住所</t>
        </is>
      </c>
      <c r="B8" s="61" t="n"/>
      <c r="C8" s="40" t="n"/>
      <c r="D8" s="40" t="n"/>
      <c r="E8" s="40" t="n"/>
      <c r="F8" s="40" t="n"/>
      <c r="G8" s="39" t="n"/>
    </row>
    <row r="9">
      <c r="A9" s="60" t="inlineStr">
        <is>
          <t>請負者</t>
        </is>
      </c>
      <c r="B9" s="21" t="n"/>
      <c r="C9" s="40" t="n"/>
      <c r="D9" s="39" t="n"/>
      <c r="E9" s="60" t="inlineStr">
        <is>
          <t>代表者</t>
        </is>
      </c>
      <c r="F9" s="21" t="n"/>
      <c r="G9" s="39" t="n"/>
    </row>
    <row r="10">
      <c r="A10" s="60" t="inlineStr">
        <is>
          <t>住所</t>
        </is>
      </c>
      <c r="B10" s="61" t="n"/>
      <c r="C10" s="40" t="n"/>
      <c r="D10" s="40" t="n"/>
      <c r="E10" s="40" t="n"/>
      <c r="F10" s="40" t="n"/>
      <c r="G10" s="39" t="n"/>
    </row>
    <row r="12">
      <c r="A12" s="59" t="inlineStr">
        <is>
          <t>工事概要</t>
        </is>
      </c>
    </row>
    <row r="13">
      <c r="A13" s="60" t="inlineStr">
        <is>
          <t>工事名</t>
        </is>
      </c>
      <c r="B13" s="21" t="n"/>
      <c r="C13" s="40" t="n"/>
      <c r="D13" s="40" t="n"/>
      <c r="E13" s="40" t="n"/>
      <c r="F13" s="40" t="n"/>
      <c r="G13" s="39" t="n"/>
    </row>
    <row r="14">
      <c r="A14" s="60" t="inlineStr">
        <is>
          <t>工事場所</t>
        </is>
      </c>
      <c r="B14" s="21" t="n"/>
      <c r="C14" s="40" t="n"/>
      <c r="D14" s="40" t="n"/>
      <c r="E14" s="40" t="n"/>
      <c r="F14" s="40" t="n"/>
      <c r="G14" s="39" t="n"/>
    </row>
    <row r="15">
      <c r="A15" s="60" t="inlineStr">
        <is>
          <t>着手日</t>
        </is>
      </c>
      <c r="B15" s="62" t="n"/>
      <c r="C15" s="29" t="n"/>
      <c r="D15" s="60" t="inlineStr">
        <is>
          <t>完成日</t>
        </is>
      </c>
      <c r="E15" s="62" t="n"/>
      <c r="F15" s="40" t="n"/>
      <c r="G15" s="39" t="n"/>
    </row>
    <row r="16">
      <c r="A16" s="60" t="inlineStr">
        <is>
          <t>請負代金（税抜）</t>
        </is>
      </c>
      <c r="B16" s="24" t="n">
        <v>3000000</v>
      </c>
      <c r="C16" s="29" t="n"/>
      <c r="D16" s="60" t="inlineStr">
        <is>
          <t>消費税</t>
        </is>
      </c>
      <c r="E16" s="25">
        <f>ROUND(B16*設定!B8,0)</f>
        <v/>
      </c>
      <c r="F16" s="40" t="n"/>
      <c r="G16" s="39" t="n"/>
    </row>
    <row r="17">
      <c r="A17" s="63" t="inlineStr">
        <is>
          <t>請負代金（税込）</t>
        </is>
      </c>
      <c r="B17" s="64">
        <f>B16+E16</f>
        <v/>
      </c>
      <c r="C17" s="29" t="n"/>
      <c r="D17" s="65" t="inlineStr">
        <is>
          <t>支払方法</t>
        </is>
      </c>
      <c r="E17" s="61" t="n"/>
      <c r="F17" s="40" t="n"/>
      <c r="G17" s="39" t="n"/>
    </row>
    <row r="19">
      <c r="A19" s="59" t="inlineStr">
        <is>
          <t>19条記載事項（頭書）</t>
        </is>
      </c>
    </row>
    <row r="20">
      <c r="A20" s="38" t="inlineStr">
        <is>
          <t>検査・引渡し・契約不適合責任などの詳細条項は、添付する標準約款によります。</t>
        </is>
      </c>
    </row>
    <row r="21">
      <c r="A21" s="19" t="inlineStr">
        <is>
          <t>項目</t>
        </is>
      </c>
      <c r="B21" s="39" t="n"/>
      <c r="C21" s="19" t="inlineStr">
        <is>
          <t>内容（記入欄）</t>
        </is>
      </c>
      <c r="D21" s="40" t="n"/>
      <c r="E21" s="40" t="n"/>
      <c r="F21" s="40" t="n"/>
      <c r="G21" s="39" t="n"/>
    </row>
    <row r="22" ht="24" customHeight="1">
      <c r="A22" s="41" t="inlineStr">
        <is>
          <t>完成検査の時期・方法、引渡しの時期</t>
        </is>
      </c>
      <c r="B22" s="39" t="n"/>
      <c r="C22" s="42" t="n"/>
      <c r="D22" s="40" t="n"/>
      <c r="E22" s="40" t="n"/>
      <c r="F22" s="40" t="n"/>
      <c r="G22" s="39" t="n"/>
    </row>
    <row r="23" ht="24" customHeight="1">
      <c r="A23" s="41" t="inlineStr">
        <is>
          <t>契約不適合責任（旧・瑕疵担保責任）の定め</t>
        </is>
      </c>
      <c r="B23" s="39" t="n"/>
      <c r="C23" s="42" t="n"/>
      <c r="D23" s="40" t="n"/>
      <c r="E23" s="40" t="n"/>
      <c r="F23" s="40" t="n"/>
      <c r="G23" s="39" t="n"/>
    </row>
    <row r="24" ht="24" customHeight="1">
      <c r="A24" s="41" t="inlineStr">
        <is>
          <t>履行遅滞など債務不履行の場合の遅延利息・違約金</t>
        </is>
      </c>
      <c r="B24" s="39" t="n"/>
      <c r="C24" s="42" t="n"/>
      <c r="D24" s="40" t="n"/>
      <c r="E24" s="40" t="n"/>
      <c r="F24" s="40" t="n"/>
      <c r="G24" s="39" t="n"/>
    </row>
    <row r="25" ht="24" customHeight="1">
      <c r="A25" s="41" t="inlineStr">
        <is>
          <t>天災等不可抗力による工期変更・損害の負担</t>
        </is>
      </c>
      <c r="B25" s="39" t="n"/>
      <c r="C25" s="42" t="n"/>
      <c r="D25" s="40" t="n"/>
      <c r="E25" s="40" t="n"/>
      <c r="F25" s="40" t="n"/>
      <c r="G25" s="39" t="n"/>
    </row>
    <row r="26" ht="24" customHeight="1">
      <c r="A26" s="41" t="inlineStr">
        <is>
          <t>設計変更・工事中止があった場合の工期・代金・損害の負担</t>
        </is>
      </c>
      <c r="B26" s="39" t="n"/>
      <c r="C26" s="42" t="n"/>
      <c r="D26" s="40" t="n"/>
      <c r="E26" s="40" t="n"/>
      <c r="F26" s="40" t="n"/>
      <c r="G26" s="39" t="n"/>
    </row>
    <row r="27" ht="24" customHeight="1">
      <c r="A27" s="41" t="inlineStr">
        <is>
          <t>物価・資材価格の変動にともなう代金・内容の変更</t>
        </is>
      </c>
      <c r="B27" s="39" t="n"/>
      <c r="C27" s="42" t="n"/>
      <c r="D27" s="40" t="n"/>
      <c r="E27" s="40" t="n"/>
      <c r="F27" s="40" t="n"/>
      <c r="G27" s="39" t="n"/>
    </row>
    <row r="28" ht="24" customHeight="1">
      <c r="A28" s="41" t="inlineStr">
        <is>
          <t>注文者による資材提供・機械貸与の内容・方法</t>
        </is>
      </c>
      <c r="B28" s="39" t="n"/>
      <c r="C28" s="42" t="n"/>
      <c r="D28" s="40" t="n"/>
      <c r="E28" s="40" t="n"/>
      <c r="F28" s="40" t="n"/>
      <c r="G28" s="39" t="n"/>
    </row>
    <row r="29" ht="24" customHeight="1">
      <c r="A29" s="41" t="inlineStr">
        <is>
          <t>第三者に生じた損害の負担</t>
        </is>
      </c>
      <c r="B29" s="39" t="n"/>
      <c r="C29" s="42" t="n"/>
      <c r="D29" s="40" t="n"/>
      <c r="E29" s="40" t="n"/>
      <c r="F29" s="40" t="n"/>
      <c r="G29" s="39" t="n"/>
    </row>
    <row r="30" ht="24" customHeight="1">
      <c r="A30" s="41" t="inlineStr">
        <is>
          <t>契約に関する紛争の解決方法</t>
        </is>
      </c>
      <c r="B30" s="39" t="n"/>
      <c r="C30" s="42" t="n"/>
      <c r="D30" s="40" t="n"/>
      <c r="E30" s="40" t="n"/>
      <c r="F30" s="40" t="n"/>
      <c r="G30" s="39" t="n"/>
    </row>
    <row r="32" ht="18" customHeight="1">
      <c r="A32" s="66" t="inlineStr">
        <is>
          <t>上記の頭書に定めのない事項、および各項目の詳細な条件は、添付する建設工事標準請負契約約款（国土交通省）による。契約条項（約款の文言）そのものは本テンプレートに含まれていません。</t>
        </is>
      </c>
    </row>
    <row r="33" ht="18" customHeight="1"/>
    <row r="35" ht="50" customHeight="1">
      <c r="A35" s="48" t="inlineStr">
        <is>
          <t>注文者（記名押印）</t>
        </is>
      </c>
      <c r="B35" s="29" t="n"/>
      <c r="C35" s="29" t="n"/>
      <c r="E35" s="48" t="inlineStr">
        <is>
          <t>請負者（記名押印）</t>
        </is>
      </c>
      <c r="F35" s="29" t="n"/>
      <c r="G35" s="29" t="n"/>
    </row>
  </sheetData>
  <mergeCells count="43">
    <mergeCell ref="A24:B24"/>
    <mergeCell ref="B16:C16"/>
    <mergeCell ref="A30:B30"/>
    <mergeCell ref="C30:G30"/>
    <mergeCell ref="B14:G14"/>
    <mergeCell ref="C24:G24"/>
    <mergeCell ref="B8:G8"/>
    <mergeCell ref="A20:G20"/>
    <mergeCell ref="B13:G13"/>
    <mergeCell ref="A19:G19"/>
    <mergeCell ref="E15:G15"/>
    <mergeCell ref="F7:G7"/>
    <mergeCell ref="C26:G26"/>
    <mergeCell ref="C29:G29"/>
    <mergeCell ref="B10:G10"/>
    <mergeCell ref="A25:B25"/>
    <mergeCell ref="C25:G25"/>
    <mergeCell ref="B9:D9"/>
    <mergeCell ref="A2:G3"/>
    <mergeCell ref="B17:C17"/>
    <mergeCell ref="A35:C35"/>
    <mergeCell ref="C22:G22"/>
    <mergeCell ref="A27:B27"/>
    <mergeCell ref="E16:G16"/>
    <mergeCell ref="A26:B26"/>
    <mergeCell ref="A21:B21"/>
    <mergeCell ref="C21:G21"/>
    <mergeCell ref="A1:G1"/>
    <mergeCell ref="A32:G33"/>
    <mergeCell ref="A6:G6"/>
    <mergeCell ref="C27:G27"/>
    <mergeCell ref="A23:B23"/>
    <mergeCell ref="C23:G23"/>
    <mergeCell ref="B7:D7"/>
    <mergeCell ref="F9:G9"/>
    <mergeCell ref="A22:B22"/>
    <mergeCell ref="B15:C15"/>
    <mergeCell ref="A29:B29"/>
    <mergeCell ref="A12:G12"/>
    <mergeCell ref="A28:B28"/>
    <mergeCell ref="C28:G28"/>
    <mergeCell ref="E17:G17"/>
    <mergeCell ref="E35:G35"/>
  </mergeCells>
  <pageMargins left="0.75" right="0.75" top="1" bottom="1" header="0.5" footer="0.5"/>
  <pageSetup orientation="portrait" fitToHeight="1" fitToWidth="1"/>
  <drawing xmlns:r="http://schemas.openxmlformats.org/officeDocument/2006/relationships" r:id="rId1"/>
</worksheet>
</file>

<file path=xl/worksheets/sheet4.xml><?xml version="1.0" encoding="utf-8"?>
<worksheet xmlns="http://schemas.openxmlformats.org/spreadsheetml/2006/main">
  <sheetPr>
    <tabColor rgb="00C00000"/>
    <outlinePr summaryBelow="1" summaryRight="1"/>
    <pageSetUpPr fitToPage="1"/>
  </sheetPr>
  <dimension ref="A1:H41"/>
  <sheetViews>
    <sheetView showGridLines="0" workbookViewId="0">
      <selection activeCell="A1" sqref="A1"/>
    </sheetView>
  </sheetViews>
  <sheetFormatPr baseColWidth="8" defaultRowHeight="15"/>
  <cols>
    <col width="10" customWidth="1" min="1" max="1"/>
    <col width="12" customWidth="1" min="2" max="2"/>
    <col width="13" customWidth="1" min="3" max="3"/>
    <col width="27" customWidth="1" min="4" max="4"/>
    <col width="14" customWidth="1" min="5" max="5"/>
    <col width="14" customWidth="1" min="6" max="6"/>
    <col width="13" customWidth="1" min="7" max="7"/>
    <col width="11" customWidth="1" min="8" max="8"/>
  </cols>
  <sheetData>
    <row r="1">
      <c r="A1" s="67" t="inlineStr">
        <is>
          <t>発注台帳（社内用：お客様には出さない）</t>
        </is>
      </c>
    </row>
    <row r="2">
      <c r="A2" s="68" t="inlineStr">
        <is>
          <t>注文書を発行するたびに、下の履歴へ1行追加してください。工事別の予算対比と、業者別・月別の発注額は自動で集計されます。</t>
        </is>
      </c>
    </row>
    <row r="4">
      <c r="A4" s="19" t="inlineStr">
        <is>
          <t>No</t>
        </is>
      </c>
      <c r="B4" s="19" t="inlineStr">
        <is>
          <t>日付</t>
        </is>
      </c>
      <c r="C4" s="19" t="inlineStr">
        <is>
          <t>注文番号</t>
        </is>
      </c>
      <c r="D4" s="19" t="inlineStr">
        <is>
          <t>工事名</t>
        </is>
      </c>
      <c r="E4" s="19" t="inlineStr">
        <is>
          <t>発注先（業者）</t>
        </is>
      </c>
      <c r="F4" s="19" t="inlineStr">
        <is>
          <t>金額（税込）</t>
        </is>
      </c>
      <c r="G4" s="69" t="n"/>
      <c r="H4" s="69" t="n"/>
    </row>
    <row r="5">
      <c r="A5" s="20" t="n">
        <v>1</v>
      </c>
      <c r="B5" s="70" t="n">
        <v>46193</v>
      </c>
      <c r="C5" s="23" t="inlineStr">
        <is>
          <t>2026-101</t>
        </is>
      </c>
      <c r="D5" s="21" t="inlineStr">
        <is>
          <t>山田様邸 内装改修工事</t>
        </is>
      </c>
      <c r="E5" s="21" t="inlineStr">
        <is>
          <t>○○興業</t>
        </is>
      </c>
      <c r="F5" s="24" t="n">
        <v>847000</v>
      </c>
    </row>
    <row r="6">
      <c r="A6" s="20" t="n">
        <v>2</v>
      </c>
      <c r="B6" s="70" t="n">
        <v>46195</v>
      </c>
      <c r="C6" s="23" t="inlineStr">
        <is>
          <t>2026-102</t>
        </is>
      </c>
      <c r="D6" s="21" t="inlineStr">
        <is>
          <t>山田様邸 内装改修工事</t>
        </is>
      </c>
      <c r="E6" s="21" t="inlineStr">
        <is>
          <t>△△工業</t>
        </is>
      </c>
      <c r="F6" s="24" t="n">
        <v>260000</v>
      </c>
    </row>
    <row r="7">
      <c r="A7" s="20" t="n">
        <v>3</v>
      </c>
      <c r="B7" s="70" t="n">
        <v>46206</v>
      </c>
      <c r="C7" s="23" t="inlineStr">
        <is>
          <t>2026-103</t>
        </is>
      </c>
      <c r="D7" s="21" t="inlineStr">
        <is>
          <t>△△ビル 大規模修繕工事</t>
        </is>
      </c>
      <c r="E7" s="21" t="inlineStr">
        <is>
          <t>□□建装</t>
        </is>
      </c>
      <c r="F7" s="24" t="n">
        <v>1450000</v>
      </c>
    </row>
    <row r="8">
      <c r="A8" s="20" t="n">
        <v>4</v>
      </c>
      <c r="B8" s="70" t="n">
        <v>46221</v>
      </c>
      <c r="C8" s="23" t="inlineStr">
        <is>
          <t>2026-104</t>
        </is>
      </c>
      <c r="D8" s="21" t="inlineStr">
        <is>
          <t>△△ビル 大規模修繕工事</t>
        </is>
      </c>
      <c r="E8" s="21" t="inlineStr">
        <is>
          <t>山本塗装</t>
        </is>
      </c>
      <c r="F8" s="24" t="n">
        <v>980000</v>
      </c>
    </row>
    <row r="9">
      <c r="A9" s="20" t="n">
        <v>5</v>
      </c>
      <c r="B9" s="70" t="n">
        <v>46228</v>
      </c>
      <c r="C9" s="23" t="inlineStr">
        <is>
          <t>2026-105</t>
        </is>
      </c>
      <c r="D9" s="21" t="inlineStr">
        <is>
          <t>×××店舗 内装工事</t>
        </is>
      </c>
      <c r="E9" s="21" t="inlineStr">
        <is>
          <t>○○興業</t>
        </is>
      </c>
      <c r="F9" s="24" t="n">
        <v>620000</v>
      </c>
    </row>
    <row r="10">
      <c r="A10" s="20" t="n">
        <v>6</v>
      </c>
      <c r="B10" s="70" t="n">
        <v>46236</v>
      </c>
      <c r="C10" s="23" t="inlineStr">
        <is>
          <t>2026-106</t>
        </is>
      </c>
      <c r="D10" s="21" t="inlineStr">
        <is>
          <t>△△ビル 大規模修繕工事</t>
        </is>
      </c>
      <c r="E10" s="21" t="inlineStr">
        <is>
          <t>□□建装</t>
        </is>
      </c>
      <c r="F10" s="24" t="n">
        <v>890000</v>
      </c>
    </row>
    <row r="11">
      <c r="A11" s="20" t="n">
        <v>7</v>
      </c>
      <c r="B11" s="70" t="n">
        <v>46244</v>
      </c>
      <c r="C11" s="23" t="inlineStr">
        <is>
          <t>2026-107</t>
        </is>
      </c>
      <c r="D11" s="21" t="inlineStr">
        <is>
          <t>×××店舗 内装工事</t>
        </is>
      </c>
      <c r="E11" s="21" t="inlineStr">
        <is>
          <t>山本塗装</t>
        </is>
      </c>
      <c r="F11" s="24" t="n">
        <v>340000</v>
      </c>
    </row>
    <row r="12">
      <c r="A12" s="20" t="n">
        <v>8</v>
      </c>
      <c r="B12" s="70" t="n">
        <v>46256</v>
      </c>
      <c r="C12" s="23" t="inlineStr">
        <is>
          <t>2026-108</t>
        </is>
      </c>
      <c r="D12" s="21" t="inlineStr">
        <is>
          <t>山田様邸 内装改修工事</t>
        </is>
      </c>
      <c r="E12" s="21" t="inlineStr">
        <is>
          <t>△△工業</t>
        </is>
      </c>
      <c r="F12" s="24" t="n">
        <v>150000</v>
      </c>
    </row>
    <row r="13">
      <c r="A13" s="20" t="n">
        <v>9</v>
      </c>
      <c r="B13" s="70" t="n">
        <v>46266</v>
      </c>
      <c r="C13" s="23" t="inlineStr">
        <is>
          <t>2026-109</t>
        </is>
      </c>
      <c r="D13" s="21" t="inlineStr">
        <is>
          <t>×××店舗 内装工事</t>
        </is>
      </c>
      <c r="E13" s="21" t="inlineStr">
        <is>
          <t>○○興業</t>
        </is>
      </c>
      <c r="F13" s="24" t="n">
        <v>410000</v>
      </c>
    </row>
    <row r="14">
      <c r="A14" s="20" t="n">
        <v>10</v>
      </c>
      <c r="B14" s="70" t="n">
        <v>46280</v>
      </c>
      <c r="C14" s="23" t="inlineStr">
        <is>
          <t>2026-110</t>
        </is>
      </c>
      <c r="D14" s="21" t="inlineStr">
        <is>
          <t>△△ビル 大規模修繕工事</t>
        </is>
      </c>
      <c r="E14" s="21" t="inlineStr">
        <is>
          <t>□□建装</t>
        </is>
      </c>
      <c r="F14" s="24" t="n">
        <v>700000</v>
      </c>
    </row>
    <row r="15">
      <c r="A15" s="20" t="n">
        <v>11</v>
      </c>
      <c r="B15" s="70" t="n"/>
      <c r="C15" s="23" t="n"/>
      <c r="D15" s="21" t="n"/>
      <c r="E15" s="21" t="n"/>
      <c r="F15" s="24" t="n"/>
    </row>
    <row r="16">
      <c r="A16" s="20" t="n">
        <v>12</v>
      </c>
      <c r="B16" s="70" t="n"/>
      <c r="C16" s="23" t="n"/>
      <c r="D16" s="21" t="n"/>
      <c r="E16" s="21" t="n"/>
      <c r="F16" s="24" t="n"/>
    </row>
    <row r="17">
      <c r="A17" s="20" t="n">
        <v>13</v>
      </c>
      <c r="B17" s="70" t="n"/>
      <c r="C17" s="23" t="n"/>
      <c r="D17" s="21" t="n"/>
      <c r="E17" s="21" t="n"/>
      <c r="F17" s="24" t="n"/>
    </row>
    <row r="18">
      <c r="A18" s="20" t="n">
        <v>14</v>
      </c>
      <c r="B18" s="70" t="n"/>
      <c r="C18" s="23" t="n"/>
      <c r="D18" s="21" t="n"/>
      <c r="E18" s="21" t="n"/>
      <c r="F18" s="24" t="n"/>
    </row>
    <row r="19">
      <c r="A19" s="20" t="n">
        <v>15</v>
      </c>
      <c r="B19" s="70" t="n"/>
      <c r="C19" s="23" t="n"/>
      <c r="D19" s="21" t="n"/>
      <c r="E19" s="21" t="n"/>
      <c r="F19" s="24" t="n"/>
    </row>
    <row r="20">
      <c r="A20" s="20" t="n">
        <v>16</v>
      </c>
      <c r="B20" s="70" t="n"/>
      <c r="C20" s="23" t="n"/>
      <c r="D20" s="21" t="n"/>
      <c r="E20" s="21" t="n"/>
      <c r="F20" s="24" t="n"/>
    </row>
    <row r="21">
      <c r="A21" s="20" t="n">
        <v>17</v>
      </c>
      <c r="B21" s="70" t="n"/>
      <c r="C21" s="23" t="n"/>
      <c r="D21" s="21" t="n"/>
      <c r="E21" s="21" t="n"/>
      <c r="F21" s="24" t="n"/>
    </row>
    <row r="22">
      <c r="A22" s="20" t="n">
        <v>18</v>
      </c>
      <c r="B22" s="70" t="n"/>
      <c r="C22" s="23" t="n"/>
      <c r="D22" s="21" t="n"/>
      <c r="E22" s="21" t="n"/>
      <c r="F22" s="24" t="n"/>
    </row>
    <row r="23">
      <c r="A23" s="20" t="n">
        <v>19</v>
      </c>
      <c r="B23" s="70" t="n"/>
      <c r="C23" s="23" t="n"/>
      <c r="D23" s="21" t="n"/>
      <c r="E23" s="21" t="n"/>
      <c r="F23" s="24" t="n"/>
    </row>
    <row r="24">
      <c r="A24" s="20" t="n">
        <v>20</v>
      </c>
      <c r="B24" s="70" t="n"/>
      <c r="C24" s="23" t="n"/>
      <c r="D24" s="21" t="n"/>
      <c r="E24" s="21" t="n"/>
      <c r="F24" s="24" t="n"/>
    </row>
    <row r="25">
      <c r="A25" s="71" t="inlineStr">
        <is>
          <t>合計</t>
        </is>
      </c>
      <c r="B25" s="29" t="n"/>
      <c r="C25" s="29" t="n"/>
      <c r="D25" s="29" t="n"/>
      <c r="E25" s="29" t="n"/>
      <c r="F25" s="28">
        <f>SUM(F5:F24)</f>
        <v/>
      </c>
    </row>
    <row r="27">
      <c r="D27" s="59" t="inlineStr">
        <is>
          <t>工事別 予算管理（発注累計とつき合わせ）</t>
        </is>
      </c>
    </row>
    <row r="28">
      <c r="D28" s="19" t="inlineStr">
        <is>
          <t>工事名</t>
        </is>
      </c>
      <c r="E28" s="19" t="inlineStr">
        <is>
          <t>発注累計</t>
        </is>
      </c>
      <c r="F28" s="19" t="inlineStr">
        <is>
          <t>実行予算</t>
        </is>
      </c>
      <c r="G28" s="19" t="inlineStr">
        <is>
          <t>残予算</t>
        </is>
      </c>
      <c r="H28" s="19" t="inlineStr">
        <is>
          <t>消化率</t>
        </is>
      </c>
    </row>
    <row r="29">
      <c r="D29" s="53">
        <f>IF(設定!B21="","",設定!B21)</f>
        <v/>
      </c>
      <c r="E29" s="25">
        <f>IF(D29="","",SUMIFS($F$5:$F$24,$D$5:$D$24,D29))</f>
        <v/>
      </c>
      <c r="F29" s="24" t="n">
        <v>1200000</v>
      </c>
      <c r="G29" s="25">
        <f>IF(OR(D29="",F29=""),"",F29-E29)</f>
        <v/>
      </c>
      <c r="H29" s="72">
        <f>IF(OR(D29="",F29="",F29=0),"",E29/F29)</f>
        <v/>
      </c>
    </row>
    <row r="30">
      <c r="D30" s="53">
        <f>IF(設定!B22="","",設定!B22)</f>
        <v/>
      </c>
      <c r="E30" s="25">
        <f>IF(D30="","",SUMIFS($F$5:$F$24,$D$5:$D$24,D30))</f>
        <v/>
      </c>
      <c r="F30" s="24" t="n">
        <v>4500000</v>
      </c>
      <c r="G30" s="25">
        <f>IF(OR(D30="",F30=""),"",F30-E30)</f>
        <v/>
      </c>
      <c r="H30" s="72">
        <f>IF(OR(D30="",F30="",F30=0),"",E30/F30)</f>
        <v/>
      </c>
    </row>
    <row r="31">
      <c r="D31" s="53">
        <f>IF(設定!B23="","",設定!B23)</f>
        <v/>
      </c>
      <c r="E31" s="25">
        <f>IF(D31="","",SUMIFS($F$5:$F$24,$D$5:$D$24,D31))</f>
        <v/>
      </c>
      <c r="F31" s="24" t="n">
        <v>1500000</v>
      </c>
      <c r="G31" s="25">
        <f>IF(OR(D31="",F31=""),"",F31-E31)</f>
        <v/>
      </c>
      <c r="H31" s="72">
        <f>IF(OR(D31="",F31="",F31=0),"",E31/F31)</f>
        <v/>
      </c>
    </row>
    <row r="32">
      <c r="D32" s="53">
        <f>IF(設定!B24="","",設定!B24)</f>
        <v/>
      </c>
      <c r="E32" s="25">
        <f>IF(D32="","",SUMIFS($F$5:$F$24,$D$5:$D$24,D32))</f>
        <v/>
      </c>
      <c r="F32" s="24" t="n"/>
      <c r="G32" s="25">
        <f>IF(OR(D32="",F32=""),"",F32-E32)</f>
        <v/>
      </c>
      <c r="H32" s="72">
        <f>IF(OR(D32="",F32="",F32=0),"",E32/F32)</f>
        <v/>
      </c>
    </row>
    <row r="34">
      <c r="A34" s="59" t="inlineStr">
        <is>
          <t>業者別・月別 発注集計（自動集計）</t>
        </is>
      </c>
    </row>
    <row r="35">
      <c r="A35" s="38" t="inlineStr">
        <is>
          <t>見出しの月（黄色セル）は年度が変わったら書き換えてください。履歴に発注先・日付を入れると自動で埋まります。</t>
        </is>
      </c>
    </row>
    <row r="36">
      <c r="A36" s="19" t="inlineStr">
        <is>
          <t>業者</t>
        </is>
      </c>
      <c r="B36" s="73" t="n">
        <v>46174</v>
      </c>
      <c r="C36" s="73" t="n">
        <v>46204</v>
      </c>
      <c r="D36" s="73" t="n">
        <v>46235</v>
      </c>
      <c r="E36" s="73" t="n">
        <v>46266</v>
      </c>
      <c r="F36" s="19" t="inlineStr">
        <is>
          <t>合計</t>
        </is>
      </c>
    </row>
    <row r="37">
      <c r="A37" s="53">
        <f>IF(設定!B14="","",設定!B14)</f>
        <v/>
      </c>
      <c r="B37" s="25">
        <f>IF($A37="","",SUMIFS($F$5:$F$24,$E$5:$E$24,$A37,$B$5:$B$24,"&gt;="&amp;B$36,$B$5:$B$24,"&lt;"&amp;EOMONTH(B$36,0)+1))</f>
        <v/>
      </c>
      <c r="C37" s="25">
        <f>IF($A37="","",SUMIFS($F$5:$F$24,$E$5:$E$24,$A37,$B$5:$B$24,"&gt;="&amp;C$36,$B$5:$B$24,"&lt;"&amp;EOMONTH(C$36,0)+1))</f>
        <v/>
      </c>
      <c r="D37" s="25">
        <f>IF($A37="","",SUMIFS($F$5:$F$24,$E$5:$E$24,$A37,$B$5:$B$24,"&gt;="&amp;D$36,$B$5:$B$24,"&lt;"&amp;EOMONTH(D$36,0)+1))</f>
        <v/>
      </c>
      <c r="E37" s="25">
        <f>IF($A37="","",SUMIFS($F$5:$F$24,$E$5:$E$24,$A37,$B$5:$B$24,"&gt;="&amp;E$36,$B$5:$B$24,"&lt;"&amp;EOMONTH(E$36,0)+1))</f>
        <v/>
      </c>
      <c r="F37" s="28">
        <f>IF($A37="","",SUM(B37:E37))</f>
        <v/>
      </c>
    </row>
    <row r="38">
      <c r="A38" s="53">
        <f>IF(設定!B15="","",設定!B15)</f>
        <v/>
      </c>
      <c r="B38" s="25">
        <f>IF($A38="","",SUMIFS($F$5:$F$24,$E$5:$E$24,$A38,$B$5:$B$24,"&gt;="&amp;B$36,$B$5:$B$24,"&lt;"&amp;EOMONTH(B$36,0)+1))</f>
        <v/>
      </c>
      <c r="C38" s="25">
        <f>IF($A38="","",SUMIFS($F$5:$F$24,$E$5:$E$24,$A38,$B$5:$B$24,"&gt;="&amp;C$36,$B$5:$B$24,"&lt;"&amp;EOMONTH(C$36,0)+1))</f>
        <v/>
      </c>
      <c r="D38" s="25">
        <f>IF($A38="","",SUMIFS($F$5:$F$24,$E$5:$E$24,$A38,$B$5:$B$24,"&gt;="&amp;D$36,$B$5:$B$24,"&lt;"&amp;EOMONTH(D$36,0)+1))</f>
        <v/>
      </c>
      <c r="E38" s="25">
        <f>IF($A38="","",SUMIFS($F$5:$F$24,$E$5:$E$24,$A38,$B$5:$B$24,"&gt;="&amp;E$36,$B$5:$B$24,"&lt;"&amp;EOMONTH(E$36,0)+1))</f>
        <v/>
      </c>
      <c r="F38" s="28">
        <f>IF($A38="","",SUM(B38:E38))</f>
        <v/>
      </c>
    </row>
    <row r="39">
      <c r="A39" s="53">
        <f>IF(設定!B16="","",設定!B16)</f>
        <v/>
      </c>
      <c r="B39" s="25">
        <f>IF($A39="","",SUMIFS($F$5:$F$24,$E$5:$E$24,$A39,$B$5:$B$24,"&gt;="&amp;B$36,$B$5:$B$24,"&lt;"&amp;EOMONTH(B$36,0)+1))</f>
        <v/>
      </c>
      <c r="C39" s="25">
        <f>IF($A39="","",SUMIFS($F$5:$F$24,$E$5:$E$24,$A39,$B$5:$B$24,"&gt;="&amp;C$36,$B$5:$B$24,"&lt;"&amp;EOMONTH(C$36,0)+1))</f>
        <v/>
      </c>
      <c r="D39" s="25">
        <f>IF($A39="","",SUMIFS($F$5:$F$24,$E$5:$E$24,$A39,$B$5:$B$24,"&gt;="&amp;D$36,$B$5:$B$24,"&lt;"&amp;EOMONTH(D$36,0)+1))</f>
        <v/>
      </c>
      <c r="E39" s="25">
        <f>IF($A39="","",SUMIFS($F$5:$F$24,$E$5:$E$24,$A39,$B$5:$B$24,"&gt;="&amp;E$36,$B$5:$B$24,"&lt;"&amp;EOMONTH(E$36,0)+1))</f>
        <v/>
      </c>
      <c r="F39" s="28">
        <f>IF($A39="","",SUM(B39:E39))</f>
        <v/>
      </c>
    </row>
    <row r="40">
      <c r="A40" s="53">
        <f>IF(設定!B17="","",設定!B17)</f>
        <v/>
      </c>
      <c r="B40" s="25">
        <f>IF($A40="","",SUMIFS($F$5:$F$24,$E$5:$E$24,$A40,$B$5:$B$24,"&gt;="&amp;B$36,$B$5:$B$24,"&lt;"&amp;EOMONTH(B$36,0)+1))</f>
        <v/>
      </c>
      <c r="C40" s="25">
        <f>IF($A40="","",SUMIFS($F$5:$F$24,$E$5:$E$24,$A40,$B$5:$B$24,"&gt;="&amp;C$36,$B$5:$B$24,"&lt;"&amp;EOMONTH(C$36,0)+1))</f>
        <v/>
      </c>
      <c r="D40" s="25">
        <f>IF($A40="","",SUMIFS($F$5:$F$24,$E$5:$E$24,$A40,$B$5:$B$24,"&gt;="&amp;D$36,$B$5:$B$24,"&lt;"&amp;EOMONTH(D$36,0)+1))</f>
        <v/>
      </c>
      <c r="E40" s="25">
        <f>IF($A40="","",SUMIFS($F$5:$F$24,$E$5:$E$24,$A40,$B$5:$B$24,"&gt;="&amp;E$36,$B$5:$B$24,"&lt;"&amp;EOMONTH(E$36,0)+1))</f>
        <v/>
      </c>
      <c r="F40" s="28">
        <f>IF($A40="","",SUM(B40:E40))</f>
        <v/>
      </c>
    </row>
    <row r="41">
      <c r="A41" s="74" t="inlineStr">
        <is>
          <t>合計</t>
        </is>
      </c>
      <c r="B41" s="33">
        <f>SUM(B37:B40)</f>
        <v/>
      </c>
      <c r="C41" s="33">
        <f>SUM(C37:C40)</f>
        <v/>
      </c>
      <c r="D41" s="33">
        <f>SUM(D37:D40)</f>
        <v/>
      </c>
      <c r="E41" s="33">
        <f>SUM(E37:E40)</f>
        <v/>
      </c>
      <c r="F41" s="33">
        <f>SUM(F37:F40)</f>
        <v/>
      </c>
    </row>
  </sheetData>
  <mergeCells count="6">
    <mergeCell ref="A2:H2"/>
    <mergeCell ref="A25:E25"/>
    <mergeCell ref="D27:H27"/>
    <mergeCell ref="A34:F34"/>
    <mergeCell ref="A35:F35"/>
    <mergeCell ref="A1:H1"/>
  </mergeCells>
  <conditionalFormatting sqref="D29:H32">
    <cfRule type="expression" priority="1" dxfId="0">
      <formula>AND($H29&lt;&gt;"",$H29&gt;1)</formula>
    </cfRule>
  </conditionalFormatting>
  <dataValidations count="2">
    <dataValidation sqref="D5:D24" showDropDown="0" showInputMessage="0" showErrorMessage="0" allowBlank="1" type="list">
      <formula1>設定!$B$21:$B$24</formula1>
    </dataValidation>
    <dataValidation sqref="E5:E24" showDropDown="0" showInputMessage="0" showErrorMessage="0" allowBlank="1" type="list">
      <formula1>設定!$B$14:$B$18</formula1>
    </dataValidation>
  </dataValidations>
  <pageMargins left="0.75" right="0.75" top="1" bottom="1" header="0.5" footer="0.5"/>
  <pageSetup orientation="landscape" fitToHeight="0" fitToWidth="1"/>
  <drawing xmlns:r="http://schemas.openxmlformats.org/officeDocument/2006/relationships" r:id="rId1"/>
</worksheet>
</file>

<file path=xl/worksheets/sheet5.xml><?xml version="1.0" encoding="utf-8"?>
<worksheet xmlns="http://schemas.openxmlformats.org/spreadsheetml/2006/main">
  <sheetPr>
    <tabColor rgb="00B9A3F5"/>
    <outlinePr summaryBelow="1" summaryRight="1"/>
    <pageSetUpPr/>
  </sheetPr>
  <dimension ref="A1:B29"/>
  <sheetViews>
    <sheetView showGridLines="0" workbookViewId="0">
      <selection activeCell="A1" sqref="A1"/>
    </sheetView>
  </sheetViews>
  <sheetFormatPr baseColWidth="8" defaultRowHeight="15"/>
  <cols>
    <col width="24" customWidth="1" min="1" max="1"/>
    <col width="46" customWidth="1" min="2" max="2"/>
  </cols>
  <sheetData>
    <row r="1">
      <c r="A1" s="75" t="inlineStr">
        <is>
          <t>設定（黄色いセルを自社の情報に書き換えてください）</t>
        </is>
      </c>
    </row>
    <row r="3">
      <c r="A3" s="11" t="inlineStr">
        <is>
          <t>自社名</t>
        </is>
      </c>
      <c r="B3" s="21" t="inlineStr">
        <is>
          <t>株式会社サンプル建装</t>
        </is>
      </c>
    </row>
    <row r="4">
      <c r="A4" s="11" t="inlineStr">
        <is>
          <t>住所</t>
        </is>
      </c>
      <c r="B4" s="21" t="inlineStr">
        <is>
          <t>〒000-0000 東京都○○区○○ 1-2-3</t>
        </is>
      </c>
    </row>
    <row r="5">
      <c r="A5" s="11" t="inlineStr">
        <is>
          <t>TEL / FAX</t>
        </is>
      </c>
      <c r="B5" s="21" t="inlineStr">
        <is>
          <t>TEL 03-0000-0000／FAX 03-0000-0001</t>
        </is>
      </c>
    </row>
    <row r="6">
      <c r="A6" s="11" t="inlineStr">
        <is>
          <t>建設業許可番号</t>
        </is>
      </c>
      <c r="B6" s="21" t="inlineStr">
        <is>
          <t>東京都知事許可（般-6）第00000号</t>
        </is>
      </c>
    </row>
    <row r="7">
      <c r="A7" s="11" t="inlineStr">
        <is>
          <t>インボイス登録番号</t>
        </is>
      </c>
      <c r="B7" s="21" t="inlineStr">
        <is>
          <t>T0000000000000</t>
        </is>
      </c>
    </row>
    <row r="8">
      <c r="A8" s="11" t="inlineStr">
        <is>
          <t>消費税率</t>
        </is>
      </c>
      <c r="B8" s="76" t="n">
        <v>0.1</v>
      </c>
    </row>
    <row r="9">
      <c r="A9" s="11" t="inlineStr">
        <is>
          <t>支払条件（締め日）</t>
        </is>
      </c>
      <c r="B9" s="21" t="inlineStr">
        <is>
          <t>毎月末日</t>
        </is>
      </c>
    </row>
    <row r="10">
      <c r="A10" s="11" t="inlineStr">
        <is>
          <t>支払条件（支払日）</t>
        </is>
      </c>
      <c r="B10" s="21" t="inlineStr">
        <is>
          <t>翌月末日</t>
        </is>
      </c>
    </row>
    <row r="11">
      <c r="A11" s="11" t="inlineStr">
        <is>
          <t>支払方法（既定）</t>
        </is>
      </c>
      <c r="B11" s="21" t="inlineStr">
        <is>
          <t>銀行振込</t>
        </is>
      </c>
    </row>
    <row r="13">
      <c r="A13" s="5" t="inlineStr">
        <is>
          <t>【プルダウン選択肢】業者一覧（発注先）</t>
        </is>
      </c>
    </row>
    <row r="14">
      <c r="B14" s="21" t="inlineStr">
        <is>
          <t>○○興業</t>
        </is>
      </c>
    </row>
    <row r="15">
      <c r="B15" s="21" t="inlineStr">
        <is>
          <t>△△工業</t>
        </is>
      </c>
    </row>
    <row r="16">
      <c r="B16" s="21" t="inlineStr">
        <is>
          <t>□□建装</t>
        </is>
      </c>
    </row>
    <row r="17">
      <c r="B17" s="21" t="inlineStr">
        <is>
          <t>山本塗装</t>
        </is>
      </c>
    </row>
    <row r="18">
      <c r="B18" s="21" t="n"/>
    </row>
    <row r="20">
      <c r="A20" s="5" t="inlineStr">
        <is>
          <t>【プルダウン選択肢】工事名一覧</t>
        </is>
      </c>
    </row>
    <row r="21">
      <c r="B21" s="21" t="inlineStr">
        <is>
          <t>山田様邸 内装改修工事</t>
        </is>
      </c>
    </row>
    <row r="22">
      <c r="B22" s="21" t="inlineStr">
        <is>
          <t>△△ビル 大規模修繕工事</t>
        </is>
      </c>
    </row>
    <row r="23">
      <c r="B23" s="21" t="inlineStr">
        <is>
          <t>×××店舗 内装工事</t>
        </is>
      </c>
    </row>
    <row r="24">
      <c r="B24" s="21" t="n"/>
    </row>
    <row r="26">
      <c r="A26" s="5" t="inlineStr">
        <is>
          <t>【参考】単位の選択肢</t>
        </is>
      </c>
      <c r="B26" s="68" t="inlineStr">
        <is>
          <t>式／m／m2／人工／台／箇所／本／ヶ所</t>
        </is>
      </c>
    </row>
    <row r="28">
      <c r="A28" s="77" t="inlineStr">
        <is>
          <t>※業者・工事名を増やしたいときは、この一覧に行を追加してください（注文書・発注台帳のプルダウンと集計表に反映されます）。</t>
        </is>
      </c>
    </row>
    <row r="29"/>
  </sheetData>
  <mergeCells count="1">
    <mergeCell ref="A28:B29"/>
  </mergeCells>
  <pageMargins left="0.75" right="0.75" top="1" bottom="1" header="0.5" footer="0.5"/>
  <drawing xmlns:r="http://schemas.openxmlformats.org/officeDocument/2006/relationships" r:id="rId1"/>
</worksheet>
</file>

<file path=xl/worksheets/sheet6.xml><?xml version="1.0" encoding="utf-8"?>
<worksheet xmlns="http://schemas.openxmlformats.org/spreadsheetml/2006/main">
  <sheetPr>
    <tabColor rgb="00B9A3F5"/>
    <outlinePr summaryBelow="1" summaryRight="1"/>
    <pageSetUpPr fitToPage="1"/>
  </sheetPr>
  <dimension ref="A1:A56"/>
  <sheetViews>
    <sheetView showGridLines="0" workbookViewId="0">
      <selection activeCell="A1" sqref="A1"/>
    </sheetView>
  </sheetViews>
  <sheetFormatPr baseColWidth="8" defaultRowHeight="15"/>
  <cols>
    <col width="88" customWidth="1" min="1" max="1"/>
  </cols>
  <sheetData>
    <row r="1">
      <c r="A1" s="75" t="inlineStr">
        <is>
          <t>建設業向け 注文書・注文請書・工事請負契約書テンプレート（無料・登録不要）</t>
        </is>
      </c>
    </row>
    <row r="3">
      <c r="A3" s="59" t="inlineStr">
        <is>
          <t>【使い方 3ステップ】</t>
        </is>
      </c>
    </row>
    <row r="4">
      <c r="A4" s="15" t="inlineStr">
        <is>
          <t>1.「設定」シートの黄色セルに自社情報・消費税率・支払条件の既定値を入力</t>
        </is>
      </c>
    </row>
    <row r="5">
      <c r="A5" s="15" t="inlineStr">
        <is>
          <t xml:space="preserve">　（業者一覧・工事一覧もここで登録します。各シートのプルダウンに反映されます）</t>
        </is>
      </c>
    </row>
    <row r="6">
      <c r="A6" s="15" t="inlineStr">
        <is>
          <t>2.「注文書」シートに発注先・工事名・明細・工期・支払条件を入力</t>
        </is>
      </c>
    </row>
    <row r="7">
      <c r="A7" s="15" t="inlineStr">
        <is>
          <t xml:space="preserve">　→ 税込金額は自動計算。「注文請書」は入力不要で自動的に出来上がります</t>
        </is>
      </c>
    </row>
    <row r="8">
      <c r="A8" s="15" t="inlineStr">
        <is>
          <t>3. 必要に応じて「工事請負契約書」（頭書型）にも記入し、A4で印刷・記名押印</t>
        </is>
      </c>
    </row>
    <row r="9">
      <c r="A9" s="15" t="inlineStr">
        <is>
          <t xml:space="preserve">　→ 発注した内容は「発注台帳（社内用）」に日付・工事名・発注先・金額を1行ずつ追記します</t>
        </is>
      </c>
    </row>
    <row r="11">
      <c r="A11" s="59" t="inlineStr">
        <is>
          <t>【ポイント】</t>
        </is>
      </c>
    </row>
    <row r="12">
      <c r="A12" s="15" t="inlineStr">
        <is>
          <t>・「注文書」の発注先（協力会社）・工事名はプルダウンから選びます</t>
        </is>
      </c>
    </row>
    <row r="13">
      <c r="A13" s="15" t="inlineStr">
        <is>
          <t xml:space="preserve">　（選択肢は「設定」シートの一覧を編集すれば増やせます）</t>
        </is>
      </c>
    </row>
    <row r="14">
      <c r="A14" s="15" t="inlineStr">
        <is>
          <t>・明細の行が足りないときは、まず“式入りの予備行”に入力してください</t>
        </is>
      </c>
    </row>
    <row r="15">
      <c r="A15" s="15" t="inlineStr">
        <is>
          <t>・それでも足りない場合は、明細行を1行選んでコピーし、右クリック→</t>
        </is>
      </c>
    </row>
    <row r="16">
      <c r="A16" s="15" t="inlineStr">
        <is>
          <t xml:space="preserve">　「コピーしたセルの挿入」で追加します（数式ごと複製されます）</t>
        </is>
      </c>
    </row>
    <row r="17">
      <c r="A17" s="15" t="inlineStr">
        <is>
          <t xml:space="preserve">　※「行の挿入」では金額の数式が入らないため使わないでください</t>
        </is>
      </c>
    </row>
    <row r="18">
      <c r="A18" s="15" t="inlineStr">
        <is>
          <t>・「発注台帳（社内用）」は、工事別の予算超過と、業者別・月別の発注額を自動集計します</t>
        </is>
      </c>
    </row>
    <row r="19">
      <c r="A19" s="15" t="inlineStr">
        <is>
          <t xml:space="preserve">　予算を超えた工事は行全体が赤色で警告表示されます（お客様には見せない社内シートです）</t>
        </is>
      </c>
    </row>
    <row r="20">
      <c r="A20" s="15" t="inlineStr">
        <is>
          <t>・発注台帳の月見出し（黄色セル）は、年度が変わったら日付を書き換えてください</t>
        </is>
      </c>
    </row>
    <row r="21">
      <c r="A21" s="15" t="inlineStr">
        <is>
          <t>・数式が入っているセル（金額・合計・自動転記欄）は上書きしないでください</t>
        </is>
      </c>
    </row>
    <row r="23">
      <c r="A23" s="59" t="inlineStr">
        <is>
          <t>【19条 記載事項チェックリスト（項目の枠）】</t>
        </is>
      </c>
    </row>
    <row r="24">
      <c r="A24" s="68" t="inlineStr">
        <is>
          <t>建設業法は、工事の請負契約について次の事項を書面に記載するよう求めているとされています。</t>
        </is>
      </c>
    </row>
    <row r="25">
      <c r="A25" s="68" t="inlineStr">
        <is>
          <t>項目・文言は目安です。正確な条番号・文言は最新の条文（e-Gov法令検索）でご確認ください。</t>
        </is>
      </c>
    </row>
    <row r="26">
      <c r="A26" s="10" t="inlineStr">
        <is>
          <t>1. 工事内容 → 注文書・注文請書の明細欄／契約書の頭書</t>
        </is>
      </c>
    </row>
    <row r="27">
      <c r="A27" s="10" t="inlineStr">
        <is>
          <t>2. 請負代金の額 → 注文書・注文請書の合計欄／契約書の頭書</t>
        </is>
      </c>
    </row>
    <row r="28">
      <c r="A28" s="10" t="inlineStr">
        <is>
          <t>3. 工事着手・完成の時期 → 注文書・注文請書の着手日／完成日欄／契約書の頭書</t>
        </is>
      </c>
    </row>
    <row r="29">
      <c r="A29" s="10" t="inlineStr">
        <is>
          <t>4. 工事を施工しない日・時間帯の定め（定める場合）→ 取り決め事項欄（その他特記事項）</t>
        </is>
      </c>
    </row>
    <row r="30">
      <c r="A30" s="10" t="inlineStr">
        <is>
          <t>5. 前払・出来形部分の支払の時期・方法（定める場合）→ 支払条件欄</t>
        </is>
      </c>
    </row>
    <row r="31">
      <c r="A31" s="10" t="inlineStr">
        <is>
          <t>6. 設計変更・工事中止の場合の工期・代金・損害の負担 → 取り決め事項欄</t>
        </is>
      </c>
    </row>
    <row r="32">
      <c r="A32" s="10" t="inlineStr">
        <is>
          <t>7. 天災等不可抗力による工期変更・損害の負担 → 取り決め事項欄</t>
        </is>
      </c>
    </row>
    <row r="33">
      <c r="A33" s="10" t="inlineStr">
        <is>
          <t>8. 価格等の変動にともなう代金・内容の変更 → 取り決め事項欄</t>
        </is>
      </c>
    </row>
    <row r="34">
      <c r="A34" s="10" t="inlineStr">
        <is>
          <t>9. 第三者に生じた損害の負担 → 取り決め事項欄</t>
        </is>
      </c>
    </row>
    <row r="35">
      <c r="A35" s="10" t="inlineStr">
        <is>
          <t>10. 資材提供・機械貸与の内容・方法 → 取り決め事項欄</t>
        </is>
      </c>
    </row>
    <row r="36">
      <c r="A36" s="10" t="inlineStr">
        <is>
          <t>11. 完成検査の時期・方法、引渡しの時期 → 取り決め事項欄</t>
        </is>
      </c>
    </row>
    <row r="37">
      <c r="A37" s="10" t="inlineStr">
        <is>
          <t>12. 完成後の代金支払の時期・方法 → 支払条件欄</t>
        </is>
      </c>
    </row>
    <row r="38">
      <c r="A38" s="10" t="inlineStr">
        <is>
          <t>13. 契約不適合責任（旧・瑕疵担保責任）の定め → 取り決め事項欄</t>
        </is>
      </c>
    </row>
    <row r="39">
      <c r="A39" s="10" t="inlineStr">
        <is>
          <t>14. 遅延利息・違約金など債務不履行の定め → 取り決め事項欄</t>
        </is>
      </c>
    </row>
    <row r="40">
      <c r="A40" s="10" t="inlineStr">
        <is>
          <t>15. 契約に関する紛争の解決方法 → 取り決め事項欄</t>
        </is>
      </c>
    </row>
    <row r="41">
      <c r="A41" s="10" t="inlineStr">
        <is>
          <t>16. その他（国土交通省令で定める事項）→ 取り決め事項欄（その他特記事項）</t>
        </is>
      </c>
    </row>
    <row r="43">
      <c r="A43" s="59" t="inlineStr">
        <is>
          <t>【注意】</t>
        </is>
      </c>
    </row>
    <row r="44">
      <c r="A44" s="15" t="inlineStr">
        <is>
          <t>・サンプルの社名・金額・工事名・日付はすべて架空です。自社の内容に書き換えてください</t>
        </is>
      </c>
    </row>
    <row r="45">
      <c r="A45" s="15" t="inlineStr">
        <is>
          <t>・工事請負契約書の条項（約款部分）は同梱していません。国土交通省の建設工事標準請負</t>
        </is>
      </c>
    </row>
    <row r="46">
      <c r="A46" s="15" t="inlineStr">
        <is>
          <t xml:space="preserve">　契約約款を別途入手し、添付してお使いください</t>
        </is>
      </c>
    </row>
    <row r="47">
      <c r="A47" s="15" t="inlineStr">
        <is>
          <t>・マクロは使用していません（関数のみ）</t>
        </is>
      </c>
    </row>
    <row r="49">
      <c r="A49" s="78" t="inlineStr">
        <is>
          <t>【免責事項】</t>
        </is>
      </c>
    </row>
    <row r="50">
      <c r="A50" s="10" t="inlineStr">
        <is>
          <t>本フォーマットは、ユーザー様の自己責任においてご利用ください。</t>
        </is>
      </c>
    </row>
    <row r="51">
      <c r="A51" s="10" t="inlineStr">
        <is>
          <t>内容の正確性について当社は保証するものではございません。</t>
        </is>
      </c>
    </row>
    <row r="52">
      <c r="A52" s="10" t="inlineStr">
        <is>
          <t>万一、本フォーマットの使用で損害やトラブルが生じても、当社は一切の責任を負いかねます。</t>
        </is>
      </c>
    </row>
    <row r="54">
      <c r="A54" s="10" t="inlineStr">
        <is>
          <t>提供：コンクルーBase</t>
        </is>
      </c>
    </row>
    <row r="55">
      <c r="A55" s="10" t="inlineStr">
        <is>
          <t>（建設業向けAI業務管理クラウド「コンクルーAI」）</t>
        </is>
      </c>
    </row>
    <row r="56">
      <c r="A56" s="10" t="inlineStr">
        <is>
          <t>https://www.concrew.co.jp/</t>
        </is>
      </c>
    </row>
  </sheetData>
  <pageMargins left="0.75" right="0.75" top="1" bottom="1" header="0.5" footer="0.5"/>
  <pageSetup orientation="portrait" paperSize="9" fitToHeight="0" fitToWidth="1"/>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2026-07-24T13:16:11Z</dcterms:created>
  <dcterms:modified xmlns:dcterms="http://purl.org/dc/terms/" xmlns:xsi="http://www.w3.org/2001/XMLSchema-instance" xsi:type="dcterms:W3CDTF">2026-07-24T13:16:12Z</dcterms:modified>
</cp:coreProperties>
</file>